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1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<sst xmlns="http://schemas.openxmlformats.org/spreadsheetml/2006/main" count="97" uniqueCount="72">
  <si>
    <t>м²</t>
  </si>
  <si>
    <t>№</t>
  </si>
  <si>
    <t>кол-во</t>
  </si>
  <si>
    <t>тн</t>
  </si>
  <si>
    <t>смена</t>
  </si>
  <si>
    <r>
      <t>м</t>
    </r>
    <r>
      <rPr>
        <sz val="12"/>
        <color indexed="56"/>
        <rFont val="Calibri"/>
        <family val="2"/>
      </rPr>
      <t>²</t>
    </r>
  </si>
  <si>
    <t>мп</t>
  </si>
  <si>
    <t>кг</t>
  </si>
  <si>
    <t>шт</t>
  </si>
  <si>
    <t>к-т</t>
  </si>
  <si>
    <r>
      <t>м</t>
    </r>
    <r>
      <rPr>
        <sz val="12"/>
        <color indexed="56"/>
        <rFont val="Calibri"/>
        <family val="2"/>
      </rPr>
      <t>³</t>
    </r>
  </si>
  <si>
    <t>м2</t>
  </si>
  <si>
    <t>Бетон М100 (бордюр)</t>
  </si>
  <si>
    <t>уп.</t>
  </si>
  <si>
    <t>Об'єкт</t>
  </si>
  <si>
    <t>Вид виконуваних робіт</t>
  </si>
  <si>
    <t>Будівництво багатофункціонального майданчика зі штучною травою</t>
  </si>
  <si>
    <t>Спортивний майданчик включає:</t>
  </si>
  <si>
    <t>Багатофункціональний (баскетбол, волейбол, великий теніс, міні-футбол) майданчик зі штучною травою</t>
  </si>
  <si>
    <t>Огорожа майданчика по периметру 108 мп.h = 3м.</t>
  </si>
  <si>
    <t>Освітлення майданчика</t>
  </si>
  <si>
    <r>
      <rPr>
        <b/>
        <i/>
        <u val="single"/>
        <sz val="14"/>
        <color indexed="56"/>
        <rFont val="Arial"/>
        <family val="2"/>
      </rPr>
      <t xml:space="preserve">Виробник трави: </t>
    </r>
    <r>
      <rPr>
        <b/>
        <i/>
        <sz val="14"/>
        <color indexed="56"/>
        <rFont val="Arial"/>
        <family val="2"/>
      </rPr>
      <t>Європа 20мм., Тип ворсу (монофіламент)</t>
    </r>
  </si>
  <si>
    <t>Од. вим.</t>
  </si>
  <si>
    <t>ціна за од., грн.</t>
  </si>
  <si>
    <t>сума, грн. з ПДВ</t>
  </si>
  <si>
    <t>Підготовка підстави</t>
  </si>
  <si>
    <t>Матеріали:</t>
  </si>
  <si>
    <t>Щебінь фракція 20-40, товщ. 200 мм</t>
  </si>
  <si>
    <t>Гранвідсів, товщина 50 мм</t>
  </si>
  <si>
    <t>Бордюр 1000х300х100</t>
  </si>
  <si>
    <t>РАЗОМ: Матеріал орієнтовно (регіон)</t>
  </si>
  <si>
    <t>Механізми:</t>
  </si>
  <si>
    <t>Робота віброкатка 12-16тн. (укочення і трамбування грунту, щебеню)</t>
  </si>
  <si>
    <t>Робота:</t>
  </si>
  <si>
    <t>Ручна дороботка грунту</t>
  </si>
  <si>
    <t>Планування щебеню</t>
  </si>
  <si>
    <t>Планування гранотсева</t>
  </si>
  <si>
    <t>Установка бордюрів</t>
  </si>
  <si>
    <t>РАЗОМ: Робота</t>
  </si>
  <si>
    <t>Разом: Підготовка підстави</t>
  </si>
  <si>
    <t>Пристрій штучного покриття</t>
  </si>
  <si>
    <t>Синтетична трава, JUTAGRASS PIONEER 20мм.</t>
  </si>
  <si>
    <t>Сполучна стрічка рул. 100 м</t>
  </si>
  <si>
    <t>Розмічальна трава</t>
  </si>
  <si>
    <t>Клей двокомпонентний 13,2 кг</t>
  </si>
  <si>
    <t>Гумова крихта</t>
  </si>
  <si>
    <t>Пісок кварцевий</t>
  </si>
  <si>
    <t>Укладання трави</t>
  </si>
  <si>
    <t>Разом: Пристрій штучного покриття</t>
  </si>
  <si>
    <t>Устаткування</t>
  </si>
  <si>
    <t>Стенд баскетбольний, щит фанера вологостійке, УТ410</t>
  </si>
  <si>
    <t>Сітка баскетбольна</t>
  </si>
  <si>
    <t>Волейбольно-тенісні стійки з пристроєм для натягу сітки УТ413</t>
  </si>
  <si>
    <t>Сітка великого тенісу</t>
  </si>
  <si>
    <t>Сітка волейбольна</t>
  </si>
  <si>
    <t>Вишка судейсткая</t>
  </si>
  <si>
    <t>Футбольні ворота (гандбол)</t>
  </si>
  <si>
    <t>Сітка футбольна</t>
  </si>
  <si>
    <r>
      <t xml:space="preserve">РАЗОМ: Матеріал </t>
    </r>
    <r>
      <rPr>
        <sz val="12"/>
        <color indexed="56"/>
        <rFont val="Arial"/>
        <family val="2"/>
      </rPr>
      <t>без урахування доставки</t>
    </r>
  </si>
  <si>
    <t>Огорожа</t>
  </si>
  <si>
    <t>Комплект панельного огородження Пром-Спорт (ᴓ дроти 3/4 мм), оцинкована, покрита полімерною фарбою, висота полотна 3м/3 м, набір фіксаторів  і хвірткою.</t>
  </si>
  <si>
    <t>Монтаж огорожі</t>
  </si>
  <si>
    <r>
      <t xml:space="preserve">РАЗОМ: Огорожа </t>
    </r>
    <r>
      <rPr>
        <sz val="12"/>
        <color indexed="56"/>
        <rFont val="Arial"/>
        <family val="2"/>
      </rPr>
      <t>без урахування доставки</t>
    </r>
  </si>
  <si>
    <t>Освітлення</t>
  </si>
  <si>
    <t>Система освітлення: прожекторів LED 150Вт- 8шт., Кабель, пускачі, автоматичні вимикачі, сигнальні стрічки, монтаж</t>
  </si>
  <si>
    <t>Загальна площа 36х18м.</t>
  </si>
  <si>
    <t>РАЗОМ: Освітлення орієнтовно (проект)</t>
  </si>
  <si>
    <t>ВСЬОГО ПРОЕКТ</t>
  </si>
  <si>
    <r>
      <t xml:space="preserve">РАЗОМ: Устаткування </t>
    </r>
    <r>
      <rPr>
        <sz val="12"/>
        <color indexed="56"/>
        <rFont val="Arial"/>
        <family val="2"/>
      </rPr>
      <t>без урахування доставки,та монтажу</t>
    </r>
  </si>
  <si>
    <t>Адміністротівні витрати</t>
  </si>
  <si>
    <t>Робота навантажувача (планування грунту, всіх фракцій щебеню)</t>
  </si>
  <si>
    <r>
      <t xml:space="preserve">РАЗОМ: Механізми орієнтовно (регіон) </t>
    </r>
    <r>
      <rPr>
        <sz val="12"/>
        <color indexed="56"/>
        <rFont val="Arial"/>
        <family val="2"/>
      </rPr>
      <t>без вивезення грунту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</si>
</sst>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_ ;\-#,##0\ 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6"/>
      <name val="Arial"/>
      <family val="2"/>
    </font>
    <font>
      <sz val="12"/>
      <color indexed="56"/>
      <name val="Calibri"/>
      <family val="2"/>
    </font>
    <font>
      <sz val="12"/>
      <color indexed="56"/>
      <name val="Arial"/>
      <family val="2"/>
    </font>
    <font>
      <b/>
      <sz val="14"/>
      <color indexed="56"/>
      <name val="Arial"/>
      <family val="2"/>
    </font>
    <font>
      <b/>
      <i/>
      <sz val="14"/>
      <color indexed="56"/>
      <name val="Arial"/>
      <family val="2"/>
    </font>
    <font>
      <b/>
      <i/>
      <u val="single"/>
      <sz val="14"/>
      <color indexed="56"/>
      <name val="Arial"/>
      <family val="2"/>
    </font>
    <font>
      <i/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Calibri"/>
      <family val="2"/>
    </font>
    <font>
      <sz val="12"/>
      <color indexed="56"/>
      <name val="Arial Narrow"/>
      <family val="2"/>
    </font>
    <font>
      <sz val="11"/>
      <color indexed="56"/>
      <name val="Arial Narrow"/>
      <family val="2"/>
    </font>
    <font>
      <b/>
      <i/>
      <sz val="16"/>
      <color indexed="56"/>
      <name val="Agency FB"/>
      <family val="2"/>
    </font>
    <font>
      <i/>
      <sz val="11"/>
      <color indexed="56"/>
      <name val="Calibri"/>
      <family val="2"/>
    </font>
    <font>
      <b/>
      <sz val="20"/>
      <color indexed="10"/>
      <name val="Arial Narrow"/>
      <family val="2"/>
    </font>
    <font>
      <i/>
      <sz val="14"/>
      <color indexed="56"/>
      <name val="Arial"/>
      <family val="2"/>
    </font>
    <font>
      <b/>
      <sz val="14"/>
      <color indexed="56"/>
      <name val="Arial Narrow"/>
      <family val="2"/>
    </font>
    <font>
      <sz val="14"/>
      <color indexed="56"/>
      <name val="Arial Narrow"/>
      <family val="2"/>
    </font>
    <font>
      <b/>
      <sz val="16"/>
      <color indexed="56"/>
      <name val="Arial"/>
      <family val="2"/>
    </font>
    <font>
      <b/>
      <sz val="12"/>
      <color indexed="56"/>
      <name val="Arial Narrow"/>
      <family val="2"/>
    </font>
    <font>
      <b/>
      <sz val="12"/>
      <color indexed="8"/>
      <name val="Calibri"/>
      <family val="2"/>
    </font>
    <font>
      <i/>
      <sz val="10"/>
      <color indexed="56"/>
      <name val="Arial"/>
      <family val="2"/>
    </font>
    <font>
      <b/>
      <sz val="11"/>
      <color indexed="54"/>
      <name val="Arial"/>
      <family val="2"/>
    </font>
    <font>
      <b/>
      <sz val="11"/>
      <color indexed="56"/>
      <name val="Arial Narrow"/>
      <family val="2"/>
    </font>
    <font>
      <b/>
      <i/>
      <sz val="11"/>
      <color indexed="56"/>
      <name val="Arial"/>
      <family val="2"/>
    </font>
    <font>
      <b/>
      <sz val="20"/>
      <color indexed="56"/>
      <name val="Arial Narrow"/>
      <family val="2"/>
    </font>
    <font>
      <b/>
      <sz val="14"/>
      <color indexed="8"/>
      <name val="Arial"/>
      <family val="2"/>
    </font>
    <font>
      <b/>
      <u val="single"/>
      <sz val="16"/>
      <color indexed="56"/>
      <name val="Arial Narrow"/>
      <family val="2"/>
    </font>
    <font>
      <sz val="14"/>
      <color indexed="8"/>
      <name val="Calibri"/>
      <family val="2"/>
    </font>
    <font>
      <b/>
      <sz val="18"/>
      <color indexed="9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206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sz val="12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Calibri"/>
      <family val="2"/>
    </font>
    <font>
      <sz val="12"/>
      <color rgb="FF002060"/>
      <name val="Arial Narrow"/>
      <family val="2"/>
    </font>
    <font>
      <sz val="11"/>
      <color rgb="FF002060"/>
      <name val="Arial Narrow"/>
      <family val="2"/>
    </font>
    <font>
      <sz val="11"/>
      <color rgb="FFC00000"/>
      <name val="Calibri"/>
      <family val="2"/>
    </font>
    <font>
      <b/>
      <i/>
      <sz val="16"/>
      <color rgb="FF002060"/>
      <name val="Agency FB"/>
      <family val="2"/>
    </font>
    <font>
      <i/>
      <sz val="11"/>
      <color rgb="FF002060"/>
      <name val="Calibri"/>
      <family val="2"/>
    </font>
    <font>
      <b/>
      <sz val="20"/>
      <color rgb="FFFF0000"/>
      <name val="Arial Narrow"/>
      <family val="2"/>
    </font>
    <font>
      <i/>
      <sz val="14"/>
      <color rgb="FF002060"/>
      <name val="Arial"/>
      <family val="2"/>
    </font>
    <font>
      <b/>
      <sz val="14"/>
      <color rgb="FF002060"/>
      <name val="Arial Narrow"/>
      <family val="2"/>
    </font>
    <font>
      <sz val="14"/>
      <color rgb="FF002060"/>
      <name val="Arial Narrow"/>
      <family val="2"/>
    </font>
    <font>
      <b/>
      <sz val="16"/>
      <color rgb="FF002060"/>
      <name val="Arial"/>
      <family val="2"/>
    </font>
    <font>
      <b/>
      <sz val="12"/>
      <color rgb="FF002060"/>
      <name val="Arial Narrow"/>
      <family val="2"/>
    </font>
    <font>
      <b/>
      <sz val="12"/>
      <color theme="1"/>
      <name val="Calibri"/>
      <family val="2"/>
    </font>
    <font>
      <i/>
      <sz val="10"/>
      <color rgb="FF002060"/>
      <name val="Arial"/>
      <family val="2"/>
    </font>
    <font>
      <b/>
      <sz val="11"/>
      <color rgb="FF666699"/>
      <name val="Arial"/>
      <family val="2"/>
    </font>
    <font>
      <b/>
      <sz val="11"/>
      <color rgb="FF002060"/>
      <name val="Arial Narrow"/>
      <family val="2"/>
    </font>
    <font>
      <b/>
      <i/>
      <sz val="11"/>
      <color rgb="FF002060"/>
      <name val="Arial"/>
      <family val="2"/>
    </font>
    <font>
      <b/>
      <sz val="20"/>
      <color rgb="FF002060"/>
      <name val="Arial Narrow"/>
      <family val="2"/>
    </font>
    <font>
      <sz val="14"/>
      <color theme="1"/>
      <name val="Calibri"/>
      <family val="2"/>
    </font>
    <font>
      <b/>
      <sz val="18"/>
      <color theme="0"/>
      <name val="Arial Narrow"/>
      <family val="2"/>
    </font>
    <font>
      <b/>
      <sz val="14"/>
      <color theme="1"/>
      <name val="Arial"/>
      <family val="2"/>
    </font>
    <font>
      <b/>
      <u val="single"/>
      <sz val="16"/>
      <color rgb="FF00206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Alignment="1">
      <alignment vertical="center"/>
    </xf>
    <xf numFmtId="0" fontId="71" fillId="33" borderId="0" xfId="0" applyFont="1" applyFill="1" applyAlignment="1">
      <alignment vertical="center"/>
    </xf>
    <xf numFmtId="0" fontId="71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1" fillId="33" borderId="0" xfId="0" applyFont="1" applyFill="1" applyBorder="1" applyAlignment="1">
      <alignment vertical="center"/>
    </xf>
    <xf numFmtId="0" fontId="76" fillId="0" borderId="0" xfId="0" applyFont="1" applyAlignment="1">
      <alignment/>
    </xf>
    <xf numFmtId="14" fontId="77" fillId="0" borderId="0" xfId="0" applyNumberFormat="1" applyFont="1" applyBorder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/>
    </xf>
    <xf numFmtId="0" fontId="68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69" fillId="0" borderId="0" xfId="0" applyNumberFormat="1" applyFont="1" applyAlignment="1">
      <alignment horizontal="right"/>
    </xf>
    <xf numFmtId="0" fontId="68" fillId="0" borderId="0" xfId="0" applyFont="1" applyAlignment="1">
      <alignment horizontal="center" wrapText="1"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71" fillId="0" borderId="10" xfId="0" applyFont="1" applyBorder="1" applyAlignment="1">
      <alignment horizontal="center"/>
    </xf>
    <xf numFmtId="188" fontId="71" fillId="0" borderId="10" xfId="0" applyNumberFormat="1" applyFont="1" applyBorder="1" applyAlignment="1">
      <alignment horizontal="center"/>
    </xf>
    <xf numFmtId="0" fontId="71" fillId="33" borderId="10" xfId="0" applyFont="1" applyFill="1" applyBorder="1" applyAlignment="1">
      <alignment horizontal="left" wrapText="1"/>
    </xf>
    <xf numFmtId="0" fontId="71" fillId="0" borderId="10" xfId="0" applyFont="1" applyBorder="1" applyAlignment="1">
      <alignment horizontal="left"/>
    </xf>
    <xf numFmtId="0" fontId="68" fillId="0" borderId="10" xfId="0" applyFont="1" applyBorder="1" applyAlignment="1">
      <alignment horizontal="center"/>
    </xf>
    <xf numFmtId="188" fontId="68" fillId="0" borderId="10" xfId="0" applyNumberFormat="1" applyFont="1" applyBorder="1" applyAlignment="1">
      <alignment horizontal="center"/>
    </xf>
    <xf numFmtId="0" fontId="68" fillId="33" borderId="10" xfId="0" applyFont="1" applyFill="1" applyBorder="1" applyAlignment="1">
      <alignment horizontal="left" wrapText="1"/>
    </xf>
    <xf numFmtId="0" fontId="71" fillId="0" borderId="0" xfId="0" applyFont="1" applyAlignment="1">
      <alignment horizontal="center" wrapText="1"/>
    </xf>
    <xf numFmtId="3" fontId="71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68" fillId="34" borderId="10" xfId="0" applyFont="1" applyFill="1" applyBorder="1" applyAlignment="1">
      <alignment horizontal="center"/>
    </xf>
    <xf numFmtId="188" fontId="68" fillId="34" borderId="10" xfId="0" applyNumberFormat="1" applyFont="1" applyFill="1" applyBorder="1" applyAlignment="1">
      <alignment horizontal="center"/>
    </xf>
    <xf numFmtId="3" fontId="68" fillId="34" borderId="10" xfId="0" applyNumberFormat="1" applyFont="1" applyFill="1" applyBorder="1" applyAlignment="1">
      <alignment horizontal="center"/>
    </xf>
    <xf numFmtId="0" fontId="68" fillId="34" borderId="10" xfId="0" applyFont="1" applyFill="1" applyBorder="1" applyAlignment="1">
      <alignment horizontal="left" wrapText="1"/>
    </xf>
    <xf numFmtId="0" fontId="84" fillId="0" borderId="10" xfId="0" applyFon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 horizontal="center"/>
    </xf>
    <xf numFmtId="188" fontId="71" fillId="0" borderId="12" xfId="0" applyNumberFormat="1" applyFont="1" applyBorder="1" applyAlignment="1">
      <alignment horizontal="center"/>
    </xf>
    <xf numFmtId="3" fontId="71" fillId="0" borderId="11" xfId="0" applyNumberFormat="1" applyFont="1" applyBorder="1" applyAlignment="1">
      <alignment horizontal="center"/>
    </xf>
    <xf numFmtId="0" fontId="69" fillId="34" borderId="10" xfId="0" applyFont="1" applyFill="1" applyBorder="1" applyAlignment="1">
      <alignment horizontal="left"/>
    </xf>
    <xf numFmtId="0" fontId="69" fillId="34" borderId="10" xfId="0" applyFont="1" applyFill="1" applyBorder="1" applyAlignment="1">
      <alignment horizontal="center"/>
    </xf>
    <xf numFmtId="188" fontId="69" fillId="34" borderId="10" xfId="0" applyNumberFormat="1" applyFont="1" applyFill="1" applyBorder="1" applyAlignment="1">
      <alignment horizontal="center"/>
    </xf>
    <xf numFmtId="3" fontId="69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71" fillId="0" borderId="10" xfId="0" applyFont="1" applyBorder="1" applyAlignment="1">
      <alignment wrapText="1"/>
    </xf>
    <xf numFmtId="3" fontId="71" fillId="0" borderId="0" xfId="0" applyNumberFormat="1" applyFont="1" applyAlignment="1">
      <alignment vertical="center"/>
    </xf>
    <xf numFmtId="0" fontId="71" fillId="35" borderId="10" xfId="53" applyFont="1" applyFill="1" applyBorder="1" applyAlignment="1" applyProtection="1">
      <alignment/>
      <protection locked="0"/>
    </xf>
    <xf numFmtId="3" fontId="71" fillId="33" borderId="10" xfId="0" applyNumberFormat="1" applyFont="1" applyFill="1" applyBorder="1" applyAlignment="1">
      <alignment horizontal="center"/>
    </xf>
    <xf numFmtId="188" fontId="71" fillId="0" borderId="10" xfId="0" applyNumberFormat="1" applyFont="1" applyBorder="1" applyAlignment="1">
      <alignment horizontal="center" wrapText="1"/>
    </xf>
    <xf numFmtId="0" fontId="84" fillId="0" borderId="12" xfId="0" applyFont="1" applyFill="1" applyBorder="1" applyAlignment="1">
      <alignment horizontal="center"/>
    </xf>
    <xf numFmtId="0" fontId="85" fillId="0" borderId="11" xfId="0" applyNumberFormat="1" applyFont="1" applyBorder="1" applyAlignment="1">
      <alignment horizontal="center" wrapText="1"/>
    </xf>
    <xf numFmtId="0" fontId="85" fillId="0" borderId="12" xfId="0" applyNumberFormat="1" applyFont="1" applyBorder="1" applyAlignment="1">
      <alignment horizontal="center" wrapText="1"/>
    </xf>
    <xf numFmtId="0" fontId="71" fillId="0" borderId="10" xfId="0" applyFont="1" applyBorder="1" applyAlignment="1">
      <alignment horizontal="left" wrapText="1"/>
    </xf>
    <xf numFmtId="2" fontId="71" fillId="0" borderId="10" xfId="0" applyNumberFormat="1" applyFont="1" applyBorder="1" applyAlignment="1">
      <alignment horizontal="center"/>
    </xf>
    <xf numFmtId="3" fontId="68" fillId="0" borderId="10" xfId="0" applyNumberFormat="1" applyFont="1" applyBorder="1" applyAlignment="1">
      <alignment horizontal="center"/>
    </xf>
    <xf numFmtId="188" fontId="71" fillId="0" borderId="11" xfId="0" applyNumberFormat="1" applyFont="1" applyBorder="1" applyAlignment="1">
      <alignment horizontal="center"/>
    </xf>
    <xf numFmtId="0" fontId="68" fillId="34" borderId="10" xfId="0" applyFont="1" applyFill="1" applyBorder="1" applyAlignment="1">
      <alignment horizontal="left"/>
    </xf>
    <xf numFmtId="0" fontId="71" fillId="0" borderId="10" xfId="0" applyFont="1" applyBorder="1" applyAlignment="1">
      <alignment horizontal="center" wrapText="1"/>
    </xf>
    <xf numFmtId="0" fontId="68" fillId="34" borderId="10" xfId="0" applyFont="1" applyFill="1" applyBorder="1" applyAlignment="1">
      <alignment/>
    </xf>
    <xf numFmtId="0" fontId="71" fillId="34" borderId="10" xfId="0" applyFont="1" applyFill="1" applyBorder="1" applyAlignment="1">
      <alignment/>
    </xf>
    <xf numFmtId="3" fontId="71" fillId="0" borderId="10" xfId="0" applyNumberFormat="1" applyFont="1" applyBorder="1" applyAlignment="1">
      <alignment horizontal="center" wrapText="1"/>
    </xf>
    <xf numFmtId="0" fontId="68" fillId="0" borderId="13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86" fillId="0" borderId="0" xfId="0" applyFont="1" applyAlignment="1">
      <alignment horizontal="center" wrapText="1"/>
    </xf>
    <xf numFmtId="0" fontId="85" fillId="0" borderId="10" xfId="0" applyNumberFormat="1" applyFont="1" applyBorder="1" applyAlignment="1">
      <alignment horizontal="center" wrapText="1"/>
    </xf>
    <xf numFmtId="0" fontId="69" fillId="0" borderId="0" xfId="0" applyFont="1" applyAlignment="1">
      <alignment wrapText="1"/>
    </xf>
    <xf numFmtId="0" fontId="87" fillId="0" borderId="0" xfId="0" applyFont="1" applyAlignment="1">
      <alignment/>
    </xf>
    <xf numFmtId="0" fontId="88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left"/>
    </xf>
    <xf numFmtId="0" fontId="71" fillId="34" borderId="10" xfId="0" applyFont="1" applyFill="1" applyBorder="1" applyAlignment="1">
      <alignment horizontal="center"/>
    </xf>
    <xf numFmtId="188" fontId="71" fillId="34" borderId="10" xfId="0" applyNumberFormat="1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195" fontId="90" fillId="0" borderId="10" xfId="61" applyNumberFormat="1" applyFont="1" applyBorder="1" applyAlignment="1">
      <alignment horizontal="center"/>
    </xf>
    <xf numFmtId="195" fontId="90" fillId="34" borderId="10" xfId="61" applyNumberFormat="1" applyFont="1" applyFill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0" fontId="71" fillId="0" borderId="0" xfId="0" applyFont="1" applyAlignment="1">
      <alignment horizontal="left" wrapText="1"/>
    </xf>
    <xf numFmtId="0" fontId="86" fillId="0" borderId="0" xfId="0" applyFont="1" applyAlignment="1">
      <alignment horizontal="center" wrapText="1"/>
    </xf>
    <xf numFmtId="0" fontId="68" fillId="0" borderId="12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91" fillId="0" borderId="14" xfId="0" applyFont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92" fillId="36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0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71" fillId="0" borderId="0" xfId="0" applyFont="1" applyAlignment="1">
      <alignment wrapText="1"/>
    </xf>
    <xf numFmtId="0" fontId="0" fillId="0" borderId="0" xfId="0" applyAlignment="1">
      <alignment wrapText="1"/>
    </xf>
    <xf numFmtId="0" fontId="8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8" fillId="0" borderId="10" xfId="0" applyNumberFormat="1" applyFont="1" applyBorder="1" applyAlignment="1">
      <alignment horizontal="center" wrapText="1"/>
    </xf>
    <xf numFmtId="0" fontId="85" fillId="0" borderId="10" xfId="0" applyNumberFormat="1" applyFont="1" applyBorder="1" applyAlignment="1">
      <alignment horizontal="center" wrapText="1"/>
    </xf>
    <xf numFmtId="0" fontId="69" fillId="0" borderId="0" xfId="0" applyFont="1" applyAlignment="1">
      <alignment wrapText="1"/>
    </xf>
    <xf numFmtId="0" fontId="9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5</xdr:col>
      <xdr:colOff>1295400</xdr:colOff>
      <xdr:row>16</xdr:row>
      <xdr:rowOff>266700</xdr:rowOff>
    </xdr:to>
    <xdr:pic>
      <xdr:nvPicPr>
        <xdr:cNvPr id="1" name="Рисунок 3" descr="http://www.tiger-masterfibre.ru/sites/all/files/11_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81425"/>
          <a:ext cx="85725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1343025</xdr:colOff>
      <xdr:row>13</xdr:row>
      <xdr:rowOff>200025</xdr:rowOff>
    </xdr:to>
    <xdr:pic>
      <xdr:nvPicPr>
        <xdr:cNvPr id="2" name="Picture 21" descr="trava zasup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78142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PageLayoutView="0" workbookViewId="0" topLeftCell="A52">
      <selection activeCell="F69" sqref="F69"/>
    </sheetView>
  </sheetViews>
  <sheetFormatPr defaultColWidth="9.140625" defaultRowHeight="15"/>
  <cols>
    <col min="1" max="1" width="4.57421875" style="11" customWidth="1"/>
    <col min="2" max="2" width="71.00390625" style="9" customWidth="1"/>
    <col min="3" max="3" width="9.57421875" style="9" customWidth="1"/>
    <col min="4" max="4" width="10.7109375" style="9" customWidth="1"/>
    <col min="5" max="5" width="13.28125" style="9" customWidth="1"/>
    <col min="6" max="6" width="20.421875" style="9" customWidth="1"/>
    <col min="7" max="16384" width="9.140625" style="9" customWidth="1"/>
  </cols>
  <sheetData>
    <row r="1" spans="1:6" ht="19.5" customHeight="1">
      <c r="A1" s="115"/>
      <c r="B1" s="115"/>
      <c r="C1" s="115"/>
      <c r="D1" s="115"/>
      <c r="E1" s="115"/>
      <c r="F1" s="115"/>
    </row>
    <row r="2" spans="1:6" ht="15">
      <c r="A2" s="116"/>
      <c r="B2" s="116"/>
      <c r="C2" s="116"/>
      <c r="D2" s="116"/>
      <c r="E2" s="116"/>
      <c r="F2" s="116"/>
    </row>
    <row r="3" spans="1:6" ht="17.25" customHeight="1">
      <c r="A3" s="117"/>
      <c r="B3" s="117"/>
      <c r="C3" s="117"/>
      <c r="D3" s="117"/>
      <c r="E3" s="117"/>
      <c r="F3" s="117"/>
    </row>
    <row r="4" spans="1:11" s="2" customFormat="1" ht="23.25" customHeight="1">
      <c r="A4" s="21"/>
      <c r="B4" s="22" t="s">
        <v>14</v>
      </c>
      <c r="C4" s="113"/>
      <c r="D4" s="114"/>
      <c r="E4" s="114"/>
      <c r="F4" s="114"/>
      <c r="J4" s="80"/>
      <c r="K4" s="30"/>
    </row>
    <row r="5" spans="1:6" s="3" customFormat="1" ht="31.5" customHeight="1">
      <c r="A5" s="23"/>
      <c r="B5" s="24" t="s">
        <v>15</v>
      </c>
      <c r="C5" s="93" t="s">
        <v>16</v>
      </c>
      <c r="D5" s="93"/>
      <c r="E5" s="93"/>
      <c r="F5" s="93"/>
    </row>
    <row r="6" spans="1:6" s="3" customFormat="1" ht="27" customHeight="1">
      <c r="A6" s="23"/>
      <c r="B6" s="22" t="s">
        <v>65</v>
      </c>
      <c r="C6" s="79">
        <v>648</v>
      </c>
      <c r="D6" s="25" t="s">
        <v>0</v>
      </c>
      <c r="E6" s="26"/>
      <c r="F6" s="26"/>
    </row>
    <row r="7" spans="1:13" s="4" customFormat="1" ht="36" customHeight="1">
      <c r="A7" s="10"/>
      <c r="B7" s="22"/>
      <c r="C7" s="27"/>
      <c r="D7" s="38"/>
      <c r="E7" s="94"/>
      <c r="F7" s="94"/>
      <c r="J7" s="107"/>
      <c r="K7" s="108"/>
      <c r="L7" s="108"/>
      <c r="M7" s="108"/>
    </row>
    <row r="8" spans="1:6" s="4" customFormat="1" ht="29.25" customHeight="1">
      <c r="A8" s="10"/>
      <c r="B8" s="118" t="s">
        <v>17</v>
      </c>
      <c r="C8" s="118"/>
      <c r="D8" s="118"/>
      <c r="E8" s="118"/>
      <c r="F8" s="118"/>
    </row>
    <row r="9" spans="1:6" s="4" customFormat="1" ht="24.75" customHeight="1">
      <c r="A9" s="10">
        <v>1</v>
      </c>
      <c r="B9" s="109" t="s">
        <v>18</v>
      </c>
      <c r="C9" s="109"/>
      <c r="D9" s="109"/>
      <c r="E9" s="109"/>
      <c r="F9" s="109"/>
    </row>
    <row r="10" spans="1:6" s="4" customFormat="1" ht="27" customHeight="1">
      <c r="A10" s="10">
        <v>2</v>
      </c>
      <c r="B10" s="109" t="s">
        <v>19</v>
      </c>
      <c r="C10" s="109"/>
      <c r="D10" s="109"/>
      <c r="E10" s="109"/>
      <c r="F10" s="109"/>
    </row>
    <row r="11" spans="1:6" s="4" customFormat="1" ht="21.75" customHeight="1">
      <c r="A11" s="10">
        <v>3</v>
      </c>
      <c r="B11" s="109" t="s">
        <v>20</v>
      </c>
      <c r="C11" s="110"/>
      <c r="D11" s="110"/>
      <c r="E11" s="110"/>
      <c r="F11" s="110"/>
    </row>
    <row r="12" spans="1:6" s="4" customFormat="1" ht="25.5" customHeight="1">
      <c r="A12" s="98" t="s">
        <v>21</v>
      </c>
      <c r="B12" s="99"/>
      <c r="C12" s="99"/>
      <c r="D12" s="99"/>
      <c r="E12" s="99"/>
      <c r="F12" s="99"/>
    </row>
    <row r="13" spans="1:6" s="4" customFormat="1" ht="29.25" customHeight="1">
      <c r="A13" s="10"/>
      <c r="B13" s="22"/>
      <c r="C13" s="29"/>
      <c r="D13" s="28"/>
      <c r="E13" s="77"/>
      <c r="F13" s="77"/>
    </row>
    <row r="14" spans="1:6" s="4" customFormat="1" ht="29.25" customHeight="1">
      <c r="A14" s="10"/>
      <c r="B14" s="22"/>
      <c r="C14" s="29"/>
      <c r="D14" s="28"/>
      <c r="E14" s="77"/>
      <c r="F14" s="77"/>
    </row>
    <row r="15" spans="1:6" s="4" customFormat="1" ht="29.25" customHeight="1">
      <c r="A15" s="10"/>
      <c r="B15" s="22"/>
      <c r="C15" s="29"/>
      <c r="D15" s="28"/>
      <c r="E15" s="77"/>
      <c r="F15" s="77"/>
    </row>
    <row r="16" spans="1:6" s="4" customFormat="1" ht="93.75" customHeight="1">
      <c r="A16" s="10"/>
      <c r="B16" s="22"/>
      <c r="C16" s="29"/>
      <c r="D16" s="28"/>
      <c r="E16" s="77"/>
      <c r="F16" s="77"/>
    </row>
    <row r="17" spans="1:7" s="20" customFormat="1" ht="42.75" customHeight="1">
      <c r="A17" s="100"/>
      <c r="B17" s="101"/>
      <c r="C17" s="101"/>
      <c r="D17" s="101"/>
      <c r="E17" s="101"/>
      <c r="F17" s="101"/>
      <c r="G17" s="30"/>
    </row>
    <row r="18" spans="1:6" s="5" customFormat="1" ht="33" customHeight="1">
      <c r="A18" s="81" t="s">
        <v>1</v>
      </c>
      <c r="B18" s="82"/>
      <c r="C18" s="83" t="s">
        <v>22</v>
      </c>
      <c r="D18" s="83" t="s">
        <v>2</v>
      </c>
      <c r="E18" s="92" t="s">
        <v>23</v>
      </c>
      <c r="F18" s="92" t="s">
        <v>24</v>
      </c>
    </row>
    <row r="19" spans="1:6" s="5" customFormat="1" ht="20.25" customHeight="1">
      <c r="A19" s="84"/>
      <c r="B19" s="106" t="s">
        <v>25</v>
      </c>
      <c r="C19" s="106"/>
      <c r="D19" s="106"/>
      <c r="E19" s="106"/>
      <c r="F19" s="106"/>
    </row>
    <row r="20" spans="1:6" s="6" customFormat="1" ht="21" customHeight="1">
      <c r="A20" s="85"/>
      <c r="B20" s="37" t="s">
        <v>26</v>
      </c>
      <c r="C20" s="31"/>
      <c r="D20" s="32"/>
      <c r="E20" s="32"/>
      <c r="F20" s="32"/>
    </row>
    <row r="21" spans="1:6" s="6" customFormat="1" ht="21" customHeight="1">
      <c r="A21" s="45"/>
      <c r="B21" s="33" t="s">
        <v>27</v>
      </c>
      <c r="C21" s="31" t="s">
        <v>3</v>
      </c>
      <c r="D21" s="39">
        <v>234</v>
      </c>
      <c r="E21" s="32">
        <v>350</v>
      </c>
      <c r="F21" s="39">
        <v>81900</v>
      </c>
    </row>
    <row r="22" spans="1:23" s="6" customFormat="1" ht="20.25" customHeight="1">
      <c r="A22" s="45"/>
      <c r="B22" s="34" t="s">
        <v>28</v>
      </c>
      <c r="C22" s="31" t="s">
        <v>3</v>
      </c>
      <c r="D22" s="39">
        <v>59</v>
      </c>
      <c r="E22" s="32">
        <v>250</v>
      </c>
      <c r="F22" s="39">
        <v>14750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6" customFormat="1" ht="21" customHeight="1">
      <c r="A23" s="45"/>
      <c r="B23" s="34" t="s">
        <v>29</v>
      </c>
      <c r="C23" s="31" t="s">
        <v>6</v>
      </c>
      <c r="D23" s="39">
        <v>108</v>
      </c>
      <c r="E23" s="32">
        <v>70</v>
      </c>
      <c r="F23" s="39">
        <v>7560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s="6" customFormat="1" ht="21" customHeight="1">
      <c r="A24" s="45"/>
      <c r="B24" s="34" t="s">
        <v>12</v>
      </c>
      <c r="C24" s="31" t="s">
        <v>10</v>
      </c>
      <c r="D24" s="39">
        <v>5</v>
      </c>
      <c r="E24" s="32">
        <v>1450</v>
      </c>
      <c r="F24" s="39">
        <f>E24*D24</f>
        <v>7250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6" s="1" customFormat="1" ht="22.5" customHeight="1">
      <c r="A25" s="45"/>
      <c r="B25" s="40" t="s">
        <v>30</v>
      </c>
      <c r="C25" s="41"/>
      <c r="D25" s="42"/>
      <c r="E25" s="42"/>
      <c r="F25" s="43">
        <f>SUM(F21:F24)</f>
        <v>111460</v>
      </c>
    </row>
    <row r="26" spans="1:6" s="1" customFormat="1" ht="21" customHeight="1">
      <c r="A26" s="56"/>
      <c r="B26" s="37" t="s">
        <v>31</v>
      </c>
      <c r="C26" s="35"/>
      <c r="D26" s="36"/>
      <c r="E26" s="36"/>
      <c r="F26" s="36"/>
    </row>
    <row r="27" spans="1:6" s="6" customFormat="1" ht="21.75" customHeight="1">
      <c r="A27" s="45"/>
      <c r="B27" s="66" t="s">
        <v>70</v>
      </c>
      <c r="C27" s="31" t="s">
        <v>4</v>
      </c>
      <c r="D27" s="39">
        <v>5</v>
      </c>
      <c r="E27" s="32">
        <v>5000</v>
      </c>
      <c r="F27" s="32">
        <f aca="true" t="shared" si="0" ref="F27:F34">E27*D27</f>
        <v>25000</v>
      </c>
    </row>
    <row r="28" spans="1:6" s="6" customFormat="1" ht="30.75" customHeight="1">
      <c r="A28" s="45"/>
      <c r="B28" s="66" t="s">
        <v>32</v>
      </c>
      <c r="C28" s="31" t="s">
        <v>4</v>
      </c>
      <c r="D28" s="39">
        <v>2</v>
      </c>
      <c r="E28" s="32">
        <v>6500</v>
      </c>
      <c r="F28" s="32">
        <f t="shared" si="0"/>
        <v>13000</v>
      </c>
    </row>
    <row r="29" spans="1:6" s="6" customFormat="1" ht="23.25" customHeight="1">
      <c r="A29" s="45"/>
      <c r="B29" s="44" t="s">
        <v>71</v>
      </c>
      <c r="C29" s="86"/>
      <c r="D29" s="87"/>
      <c r="E29" s="87"/>
      <c r="F29" s="43">
        <f>SUM(F27:F28)</f>
        <v>38000</v>
      </c>
    </row>
    <row r="30" spans="1:6" s="6" customFormat="1" ht="22.5" customHeight="1">
      <c r="A30" s="45"/>
      <c r="B30" s="37" t="s">
        <v>33</v>
      </c>
      <c r="C30" s="31"/>
      <c r="D30" s="32"/>
      <c r="E30" s="32"/>
      <c r="F30" s="32"/>
    </row>
    <row r="31" spans="1:6" s="6" customFormat="1" ht="22.5" customHeight="1">
      <c r="A31" s="45"/>
      <c r="B31" s="33" t="s">
        <v>34</v>
      </c>
      <c r="C31" s="31" t="s">
        <v>10</v>
      </c>
      <c r="D31" s="39">
        <v>20</v>
      </c>
      <c r="E31" s="32">
        <v>150</v>
      </c>
      <c r="F31" s="39">
        <f t="shared" si="0"/>
        <v>3000</v>
      </c>
    </row>
    <row r="32" spans="1:6" s="6" customFormat="1" ht="22.5" customHeight="1">
      <c r="A32" s="45"/>
      <c r="B32" s="66" t="s">
        <v>35</v>
      </c>
      <c r="C32" s="31" t="s">
        <v>5</v>
      </c>
      <c r="D32" s="39">
        <v>648</v>
      </c>
      <c r="E32" s="32">
        <v>20</v>
      </c>
      <c r="F32" s="39">
        <f t="shared" si="0"/>
        <v>12960</v>
      </c>
    </row>
    <row r="33" spans="1:6" s="6" customFormat="1" ht="21" customHeight="1">
      <c r="A33" s="45"/>
      <c r="B33" s="66" t="s">
        <v>36</v>
      </c>
      <c r="C33" s="31" t="s">
        <v>5</v>
      </c>
      <c r="D33" s="39">
        <v>648</v>
      </c>
      <c r="E33" s="32">
        <v>20</v>
      </c>
      <c r="F33" s="39">
        <f t="shared" si="0"/>
        <v>12960</v>
      </c>
    </row>
    <row r="34" spans="1:6" s="6" customFormat="1" ht="21" customHeight="1">
      <c r="A34" s="45"/>
      <c r="B34" s="66" t="s">
        <v>37</v>
      </c>
      <c r="C34" s="31" t="s">
        <v>6</v>
      </c>
      <c r="D34" s="39">
        <v>108</v>
      </c>
      <c r="E34" s="32">
        <v>70</v>
      </c>
      <c r="F34" s="39">
        <f t="shared" si="0"/>
        <v>7560</v>
      </c>
    </row>
    <row r="35" spans="1:6" s="1" customFormat="1" ht="21" customHeight="1">
      <c r="A35" s="45"/>
      <c r="B35" s="70" t="s">
        <v>38</v>
      </c>
      <c r="C35" s="41"/>
      <c r="D35" s="42"/>
      <c r="E35" s="42"/>
      <c r="F35" s="43">
        <f>SUM(F31:F34)</f>
        <v>36480</v>
      </c>
    </row>
    <row r="36" spans="1:6" s="1" customFormat="1" ht="21" customHeight="1">
      <c r="A36" s="45"/>
      <c r="B36" s="50" t="s">
        <v>39</v>
      </c>
      <c r="C36" s="41"/>
      <c r="D36" s="42"/>
      <c r="E36" s="42"/>
      <c r="F36" s="53">
        <f>F35+F29+F25</f>
        <v>185940</v>
      </c>
    </row>
    <row r="37" spans="1:6" s="1" customFormat="1" ht="21" customHeight="1">
      <c r="A37" s="45"/>
      <c r="B37" s="95" t="s">
        <v>40</v>
      </c>
      <c r="C37" s="96"/>
      <c r="D37" s="96"/>
      <c r="E37" s="96"/>
      <c r="F37" s="97"/>
    </row>
    <row r="38" spans="1:6" s="6" customFormat="1" ht="21" customHeight="1">
      <c r="A38" s="85"/>
      <c r="B38" s="37" t="s">
        <v>26</v>
      </c>
      <c r="C38" s="31"/>
      <c r="D38" s="32"/>
      <c r="E38" s="32"/>
      <c r="F38" s="32"/>
    </row>
    <row r="39" spans="1:6" s="6" customFormat="1" ht="21" customHeight="1">
      <c r="A39" s="45"/>
      <c r="B39" s="58" t="s">
        <v>41</v>
      </c>
      <c r="C39" s="31" t="s">
        <v>0</v>
      </c>
      <c r="D39" s="39">
        <v>648</v>
      </c>
      <c r="E39" s="32">
        <v>460</v>
      </c>
      <c r="F39" s="39">
        <f aca="true" t="shared" si="1" ref="F39:F44">E39*D39</f>
        <v>298080</v>
      </c>
    </row>
    <row r="40" spans="1:6" s="6" customFormat="1" ht="21" customHeight="1">
      <c r="A40" s="45"/>
      <c r="B40" s="60" t="s">
        <v>42</v>
      </c>
      <c r="C40" s="31" t="s">
        <v>13</v>
      </c>
      <c r="D40" s="39">
        <v>5</v>
      </c>
      <c r="E40" s="32">
        <v>5000</v>
      </c>
      <c r="F40" s="39">
        <f t="shared" si="1"/>
        <v>25000</v>
      </c>
    </row>
    <row r="41" spans="1:6" s="6" customFormat="1" ht="21" customHeight="1">
      <c r="A41" s="45"/>
      <c r="B41" s="46" t="s">
        <v>43</v>
      </c>
      <c r="C41" s="31" t="s">
        <v>0</v>
      </c>
      <c r="D41" s="39">
        <v>15</v>
      </c>
      <c r="E41" s="32">
        <v>460</v>
      </c>
      <c r="F41" s="39">
        <f t="shared" si="1"/>
        <v>6900</v>
      </c>
    </row>
    <row r="42" spans="1:23" s="7" customFormat="1" ht="20.25" customHeight="1">
      <c r="A42" s="45"/>
      <c r="B42" s="46" t="s">
        <v>44</v>
      </c>
      <c r="C42" s="31" t="s">
        <v>13</v>
      </c>
      <c r="D42" s="39">
        <v>16</v>
      </c>
      <c r="E42" s="32">
        <v>3500</v>
      </c>
      <c r="F42" s="61">
        <f t="shared" si="1"/>
        <v>56000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6" customFormat="1" ht="21" customHeight="1">
      <c r="A43" s="45"/>
      <c r="B43" s="46" t="s">
        <v>45</v>
      </c>
      <c r="C43" s="31" t="s">
        <v>7</v>
      </c>
      <c r="D43" s="39">
        <v>5184</v>
      </c>
      <c r="E43" s="32">
        <v>8</v>
      </c>
      <c r="F43" s="39">
        <f t="shared" si="1"/>
        <v>41472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s="6" customFormat="1" ht="21" customHeight="1">
      <c r="A44" s="45"/>
      <c r="B44" s="46" t="s">
        <v>46</v>
      </c>
      <c r="C44" s="31" t="s">
        <v>7</v>
      </c>
      <c r="D44" s="39">
        <v>11000</v>
      </c>
      <c r="E44" s="32">
        <v>2</v>
      </c>
      <c r="F44" s="39">
        <f t="shared" si="1"/>
        <v>22000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s="6" customFormat="1" ht="21" customHeight="1">
      <c r="A45" s="45"/>
      <c r="B45" s="40" t="s">
        <v>58</v>
      </c>
      <c r="C45" s="41"/>
      <c r="D45" s="42"/>
      <c r="E45" s="42"/>
      <c r="F45" s="43">
        <f>SUM(F39:F44)</f>
        <v>449452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s="6" customFormat="1" ht="21" customHeight="1">
      <c r="A46" s="45"/>
      <c r="B46" s="37" t="s">
        <v>33</v>
      </c>
      <c r="C46" s="31"/>
      <c r="D46" s="39"/>
      <c r="E46" s="32"/>
      <c r="F46" s="6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s="6" customFormat="1" ht="21" customHeight="1">
      <c r="A47" s="45"/>
      <c r="B47" s="66" t="s">
        <v>47</v>
      </c>
      <c r="C47" s="31" t="s">
        <v>11</v>
      </c>
      <c r="D47" s="39">
        <v>648</v>
      </c>
      <c r="E47" s="39">
        <v>60</v>
      </c>
      <c r="F47" s="39">
        <f>D47*E47</f>
        <v>38880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s="6" customFormat="1" ht="19.5" customHeight="1">
      <c r="A48" s="45"/>
      <c r="B48" s="70" t="s">
        <v>38</v>
      </c>
      <c r="C48" s="41"/>
      <c r="D48" s="42"/>
      <c r="E48" s="42"/>
      <c r="F48" s="43">
        <f>F47</f>
        <v>38880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s="6" customFormat="1" ht="18.75" customHeight="1">
      <c r="A49" s="45"/>
      <c r="B49" s="50" t="s">
        <v>48</v>
      </c>
      <c r="C49" s="41"/>
      <c r="D49" s="42"/>
      <c r="E49" s="42"/>
      <c r="F49" s="53">
        <f>F48+F45</f>
        <v>488332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6" customFormat="1" ht="21" customHeight="1">
      <c r="A50" s="45"/>
      <c r="B50" s="111" t="s">
        <v>49</v>
      </c>
      <c r="C50" s="112"/>
      <c r="D50" s="112"/>
      <c r="E50" s="112"/>
      <c r="F50" s="11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6" customFormat="1" ht="21" customHeight="1">
      <c r="A51" s="63"/>
      <c r="B51" s="37" t="s">
        <v>26</v>
      </c>
      <c r="C51" s="64"/>
      <c r="D51" s="65"/>
      <c r="E51" s="78"/>
      <c r="F51" s="64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s="6" customFormat="1" ht="21" customHeight="1">
      <c r="A52" s="57"/>
      <c r="B52" s="58" t="s">
        <v>50</v>
      </c>
      <c r="C52" s="47" t="s">
        <v>8</v>
      </c>
      <c r="D52" s="48">
        <v>2</v>
      </c>
      <c r="E52" s="62">
        <v>13350</v>
      </c>
      <c r="F52" s="49">
        <f aca="true" t="shared" si="2" ref="F52:F59">D52*E52</f>
        <v>26700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6" customFormat="1" ht="21" customHeight="1">
      <c r="A53" s="57"/>
      <c r="B53" s="58" t="s">
        <v>51</v>
      </c>
      <c r="C53" s="47" t="s">
        <v>8</v>
      </c>
      <c r="D53" s="48">
        <v>2</v>
      </c>
      <c r="E53" s="62">
        <v>330</v>
      </c>
      <c r="F53" s="49">
        <f t="shared" si="2"/>
        <v>660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6" customFormat="1" ht="23.25" customHeight="1">
      <c r="A54" s="57"/>
      <c r="B54" s="58" t="s">
        <v>52</v>
      </c>
      <c r="C54" s="47" t="s">
        <v>8</v>
      </c>
      <c r="D54" s="48">
        <v>2</v>
      </c>
      <c r="E54" s="62">
        <v>7250</v>
      </c>
      <c r="F54" s="49">
        <f t="shared" si="2"/>
        <v>14500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s="6" customFormat="1" ht="21" customHeight="1">
      <c r="A55" s="57"/>
      <c r="B55" s="58" t="s">
        <v>53</v>
      </c>
      <c r="C55" s="47" t="s">
        <v>8</v>
      </c>
      <c r="D55" s="48">
        <v>1</v>
      </c>
      <c r="E55" s="62">
        <v>4750</v>
      </c>
      <c r="F55" s="49">
        <f t="shared" si="2"/>
        <v>4750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s="6" customFormat="1" ht="21" customHeight="1">
      <c r="A56" s="57"/>
      <c r="B56" s="58" t="s">
        <v>54</v>
      </c>
      <c r="C56" s="47" t="s">
        <v>8</v>
      </c>
      <c r="D56" s="48">
        <v>1</v>
      </c>
      <c r="E56" s="62">
        <v>1900</v>
      </c>
      <c r="F56" s="49">
        <f t="shared" si="2"/>
        <v>1900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6" customFormat="1" ht="21" customHeight="1">
      <c r="A57" s="57"/>
      <c r="B57" s="58" t="s">
        <v>55</v>
      </c>
      <c r="C57" s="47" t="s">
        <v>8</v>
      </c>
      <c r="D57" s="48">
        <v>1</v>
      </c>
      <c r="E57" s="62">
        <v>4700</v>
      </c>
      <c r="F57" s="49">
        <f t="shared" si="2"/>
        <v>4700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6" customFormat="1" ht="21" customHeight="1">
      <c r="A58" s="57"/>
      <c r="B58" s="46" t="s">
        <v>56</v>
      </c>
      <c r="C58" s="31" t="s">
        <v>8</v>
      </c>
      <c r="D58" s="32">
        <v>2</v>
      </c>
      <c r="E58" s="32">
        <v>6200</v>
      </c>
      <c r="F58" s="49">
        <f t="shared" si="2"/>
        <v>12400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6" customFormat="1" ht="21" customHeight="1">
      <c r="A59" s="57"/>
      <c r="B59" s="46" t="s">
        <v>57</v>
      </c>
      <c r="C59" s="31" t="s">
        <v>9</v>
      </c>
      <c r="D59" s="32">
        <v>2</v>
      </c>
      <c r="E59" s="32">
        <v>2650</v>
      </c>
      <c r="F59" s="49">
        <f t="shared" si="2"/>
        <v>5300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s="6" customFormat="1" ht="18" customHeight="1">
      <c r="A60" s="55"/>
      <c r="B60" s="54" t="s">
        <v>68</v>
      </c>
      <c r="C60" s="51"/>
      <c r="D60" s="53"/>
      <c r="E60" s="53"/>
      <c r="F60" s="53">
        <f>SUM(F52:F59)</f>
        <v>70910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6" s="17" customFormat="1" ht="20.25" customHeight="1">
      <c r="A61" s="84"/>
      <c r="B61" s="95" t="s">
        <v>59</v>
      </c>
      <c r="C61" s="96"/>
      <c r="D61" s="96"/>
      <c r="E61" s="96"/>
      <c r="F61" s="97"/>
    </row>
    <row r="62" spans="1:6" s="17" customFormat="1" ht="20.25" customHeight="1">
      <c r="A62" s="84"/>
      <c r="B62" s="37" t="s">
        <v>26</v>
      </c>
      <c r="C62" s="75"/>
      <c r="D62" s="75"/>
      <c r="E62" s="75"/>
      <c r="F62" s="76"/>
    </row>
    <row r="63" spans="1:6" s="6" customFormat="1" ht="48" customHeight="1">
      <c r="A63" s="88"/>
      <c r="B63" s="66" t="s">
        <v>60</v>
      </c>
      <c r="C63" s="31" t="s">
        <v>6</v>
      </c>
      <c r="D63" s="67">
        <v>108</v>
      </c>
      <c r="E63" s="32">
        <v>965</v>
      </c>
      <c r="F63" s="68">
        <f>D63*E63</f>
        <v>104220</v>
      </c>
    </row>
    <row r="64" spans="1:6" s="17" customFormat="1" ht="18" customHeight="1">
      <c r="A64" s="45"/>
      <c r="B64" s="37" t="s">
        <v>33</v>
      </c>
      <c r="C64" s="31"/>
      <c r="D64" s="39"/>
      <c r="E64" s="32"/>
      <c r="F64" s="69"/>
    </row>
    <row r="65" spans="1:6" s="17" customFormat="1" ht="18" customHeight="1">
      <c r="A65" s="45"/>
      <c r="B65" s="34" t="s">
        <v>61</v>
      </c>
      <c r="C65" s="47" t="s">
        <v>11</v>
      </c>
      <c r="D65" s="48">
        <v>108</v>
      </c>
      <c r="E65" s="32">
        <v>350</v>
      </c>
      <c r="F65" s="49">
        <f>D65*E65</f>
        <v>37800</v>
      </c>
    </row>
    <row r="66" spans="1:6" s="17" customFormat="1" ht="18" customHeight="1">
      <c r="A66" s="45"/>
      <c r="B66" s="70" t="s">
        <v>38</v>
      </c>
      <c r="C66" s="41"/>
      <c r="D66" s="42"/>
      <c r="E66" s="42"/>
      <c r="F66" s="43">
        <f>F65</f>
        <v>37800</v>
      </c>
    </row>
    <row r="67" spans="1:6" s="1" customFormat="1" ht="18" customHeight="1">
      <c r="A67" s="55"/>
      <c r="B67" s="50" t="s">
        <v>62</v>
      </c>
      <c r="C67" s="51"/>
      <c r="D67" s="52"/>
      <c r="E67" s="52"/>
      <c r="F67" s="53">
        <f>F66+F63</f>
        <v>142020</v>
      </c>
    </row>
    <row r="68" spans="1:7" s="4" customFormat="1" ht="18" customHeight="1">
      <c r="A68" s="45"/>
      <c r="B68" s="95" t="s">
        <v>63</v>
      </c>
      <c r="C68" s="96"/>
      <c r="D68" s="96"/>
      <c r="E68" s="96"/>
      <c r="F68" s="97"/>
      <c r="G68" s="8"/>
    </row>
    <row r="69" spans="1:8" s="6" customFormat="1" ht="34.5" customHeight="1">
      <c r="A69" s="57"/>
      <c r="B69" s="66" t="s">
        <v>64</v>
      </c>
      <c r="C69" s="71" t="s">
        <v>11</v>
      </c>
      <c r="D69" s="62">
        <v>648</v>
      </c>
      <c r="E69" s="62">
        <v>125</v>
      </c>
      <c r="F69" s="74">
        <f>D69*E69</f>
        <v>81000</v>
      </c>
      <c r="H69" s="59"/>
    </row>
    <row r="70" spans="1:6" s="1" customFormat="1" ht="21.75" customHeight="1">
      <c r="A70" s="45"/>
      <c r="B70" s="50" t="s">
        <v>66</v>
      </c>
      <c r="C70" s="51"/>
      <c r="D70" s="52"/>
      <c r="E70" s="52"/>
      <c r="F70" s="53">
        <f>F69</f>
        <v>81000</v>
      </c>
    </row>
    <row r="71" spans="1:7" s="4" customFormat="1" ht="26.25" customHeight="1">
      <c r="A71" s="89"/>
      <c r="B71" s="72" t="s">
        <v>69</v>
      </c>
      <c r="C71" s="73"/>
      <c r="D71" s="73"/>
      <c r="E71" s="73"/>
      <c r="F71" s="43">
        <v>30790</v>
      </c>
      <c r="G71" s="8"/>
    </row>
    <row r="72" spans="1:6" s="19" customFormat="1" ht="27.75" customHeight="1">
      <c r="A72" s="18"/>
      <c r="B72" s="104" t="s">
        <v>67</v>
      </c>
      <c r="C72" s="105"/>
      <c r="D72" s="105"/>
      <c r="E72" s="90"/>
      <c r="F72" s="91">
        <f>F71+F70+F67+F60+F49+F36</f>
        <v>998992</v>
      </c>
    </row>
    <row r="73" spans="1:7" s="15" customFormat="1" ht="25.5" customHeight="1">
      <c r="A73" s="102"/>
      <c r="B73" s="103"/>
      <c r="C73" s="103"/>
      <c r="D73" s="103"/>
      <c r="E73" s="103"/>
      <c r="F73" s="103"/>
      <c r="G73" s="14"/>
    </row>
    <row r="77" ht="16.5">
      <c r="B77" s="16"/>
    </row>
    <row r="78" ht="16.5">
      <c r="B78" s="13"/>
    </row>
  </sheetData>
  <sheetProtection/>
  <mergeCells count="20">
    <mergeCell ref="J7:M7"/>
    <mergeCell ref="B10:F10"/>
    <mergeCell ref="B11:F11"/>
    <mergeCell ref="B50:F50"/>
    <mergeCell ref="C4:F4"/>
    <mergeCell ref="A1:F1"/>
    <mergeCell ref="A2:F2"/>
    <mergeCell ref="A3:F3"/>
    <mergeCell ref="B8:F8"/>
    <mergeCell ref="B9:F9"/>
    <mergeCell ref="C5:F5"/>
    <mergeCell ref="E7:F7"/>
    <mergeCell ref="B68:F68"/>
    <mergeCell ref="A12:F12"/>
    <mergeCell ref="A17:F17"/>
    <mergeCell ref="A73:F73"/>
    <mergeCell ref="B72:D72"/>
    <mergeCell ref="B37:F37"/>
    <mergeCell ref="B19:F19"/>
    <mergeCell ref="B61:F61"/>
  </mergeCells>
  <printOptions/>
  <pageMargins left="0.5511811023622047" right="0.5511811023622047" top="0.5905511811023623" bottom="0.5905511811023623" header="0.15748031496062992" footer="0.31496062992125984"/>
  <pageSetup fitToHeight="4"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2017-05-08T20:17:28Z</dcterms:modified>
  <cp:category/>
  <cp:version/>
  <cp:contentType/>
  <cp:contentStatus/>
</cp:coreProperties>
</file>