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/>
  </bookViews>
  <sheets>
    <sheet name="ціна" sheetId="1" r:id="rId1"/>
  </sheets>
  <definedNames>
    <definedName name="_xlnm.Print_Area" localSheetId="0">ціна!$B$1:$K$47</definedName>
  </definedNames>
  <calcPr calcId="144525"/>
</workbook>
</file>

<file path=xl/calcChain.xml><?xml version="1.0" encoding="utf-8"?>
<calcChain xmlns="http://schemas.openxmlformats.org/spreadsheetml/2006/main">
  <c r="G37" i="1" l="1"/>
  <c r="H28" i="1" l="1"/>
  <c r="J28" i="1" s="1"/>
  <c r="H27" i="1"/>
  <c r="J27" i="1" s="1"/>
  <c r="H26" i="1"/>
  <c r="J26" i="1" s="1"/>
  <c r="H25" i="1"/>
  <c r="J25" i="1" s="1"/>
  <c r="H24" i="1"/>
  <c r="J24" i="1" s="1"/>
  <c r="H23" i="1"/>
  <c r="J23" i="1" s="1"/>
  <c r="H22" i="1"/>
  <c r="J22" i="1" s="1"/>
  <c r="H21" i="1"/>
  <c r="J21" i="1" s="1"/>
  <c r="H20" i="1"/>
  <c r="J20" i="1" s="1"/>
  <c r="H19" i="1"/>
  <c r="J19" i="1" s="1"/>
  <c r="H18" i="1"/>
  <c r="J18" i="1" s="1"/>
  <c r="H17" i="1"/>
  <c r="J17" i="1" s="1"/>
  <c r="H16" i="1"/>
  <c r="J16" i="1" s="1"/>
  <c r="H15" i="1"/>
  <c r="J15" i="1" s="1"/>
  <c r="H14" i="1"/>
  <c r="J14" i="1" s="1"/>
  <c r="H13" i="1"/>
  <c r="J13" i="1" s="1"/>
  <c r="H12" i="1"/>
  <c r="J12" i="1" s="1"/>
  <c r="H11" i="1"/>
  <c r="J11" i="1" s="1"/>
  <c r="H10" i="1"/>
  <c r="J10" i="1" s="1"/>
  <c r="H9" i="1"/>
  <c r="J9" i="1" s="1"/>
  <c r="H8" i="1"/>
  <c r="J8" i="1" s="1"/>
  <c r="H7" i="1"/>
  <c r="J7" i="1" s="1"/>
  <c r="H6" i="1"/>
  <c r="J6" i="1" s="1"/>
  <c r="H5" i="1"/>
  <c r="G34" i="1" l="1"/>
  <c r="G36" i="1" l="1"/>
  <c r="G35" i="1" l="1"/>
  <c r="G39" i="1" s="1"/>
  <c r="D43" i="1" l="1"/>
  <c r="J5" i="1"/>
  <c r="J29" i="1" s="1"/>
  <c r="J31" i="1" l="1"/>
  <c r="D42" i="1" s="1"/>
  <c r="D44" i="1" s="1"/>
  <c r="J30" i="1" l="1"/>
</calcChain>
</file>

<file path=xl/sharedStrings.xml><?xml version="1.0" encoding="utf-8"?>
<sst xmlns="http://schemas.openxmlformats.org/spreadsheetml/2006/main" count="65" uniqueCount="60">
  <si>
    <t>№ з/п</t>
  </si>
  <si>
    <t>Найменування матеріалів</t>
  </si>
  <si>
    <t>Разом:</t>
  </si>
  <si>
    <t>Примітка</t>
  </si>
  <si>
    <t>Ціна матеріалу,за одиницю, грн</t>
  </si>
  <si>
    <t>Сума, грн</t>
  </si>
  <si>
    <t>Загальна кільк. матеріал.</t>
  </si>
  <si>
    <t xml:space="preserve">  Специфікація матеріалів</t>
  </si>
  <si>
    <t>ПДВ</t>
  </si>
  <si>
    <t>Ціна з ПДВ</t>
  </si>
  <si>
    <t>№ п/п</t>
  </si>
  <si>
    <t>Найменування та опис робіт</t>
  </si>
  <si>
    <t xml:space="preserve"> Одиниця виміру </t>
  </si>
  <si>
    <t>Кількість</t>
  </si>
  <si>
    <t>Сума</t>
  </si>
  <si>
    <t>5.1.</t>
  </si>
  <si>
    <t xml:space="preserve">Монтаж шафи антивандальної </t>
  </si>
  <si>
    <t>Разом</t>
  </si>
  <si>
    <t>Вартість робіт</t>
  </si>
  <si>
    <t>Специфікація матеріалів</t>
  </si>
  <si>
    <t>з ПДВ</t>
  </si>
  <si>
    <t>Без ПДВ(собівартість матеріалів)</t>
  </si>
  <si>
    <t>5.11.</t>
  </si>
  <si>
    <t>Встановлення відеокамери</t>
  </si>
  <si>
    <t>м</t>
  </si>
  <si>
    <t>шт</t>
  </si>
  <si>
    <t xml:space="preserve">Вартість робіт з ПДВ </t>
  </si>
  <si>
    <t>Кабель СІП 2х16, м</t>
  </si>
  <si>
    <t>Дюбель-кільце, шт</t>
  </si>
  <si>
    <t>Натяжний зажим для СІП, шт</t>
  </si>
  <si>
    <t>Коробка пластикова 90х90х52</t>
  </si>
  <si>
    <t>ВОК 1 ОВ, м</t>
  </si>
  <si>
    <t>Адаптер SC/UPC, шт</t>
  </si>
  <si>
    <t>Піг-тейл SC/UPC 1,5 м , шт</t>
  </si>
  <si>
    <t>Патч-корд SC/UPC-SC/UPC 1 м , шт</t>
  </si>
  <si>
    <t>Натяжний зажим для ВОК, шт</t>
  </si>
  <si>
    <t>Траверс 660 , шт</t>
  </si>
  <si>
    <t>DIN-рейка, м</t>
  </si>
  <si>
    <t>Кабель ШВВП 3х1,5, м</t>
  </si>
  <si>
    <t>Кабель вита пара 4х2 з тросом, м</t>
  </si>
  <si>
    <t>Хомути стяжні пластикові, уп</t>
  </si>
  <si>
    <t>Ізолююча стрічка, шт</t>
  </si>
  <si>
    <t>2.10.</t>
  </si>
  <si>
    <t>Підвіс кабелів зв'язку по опорам відстань між опорами до 60 м, висота до 6 м</t>
  </si>
  <si>
    <t>Автомат 10 А(двухполюсний)</t>
  </si>
  <si>
    <t>PoE 48 V  0,5 А, шт</t>
  </si>
  <si>
    <t>Герметичний бокс SN-БГ-550 2U з кріпленням до опори, шт</t>
  </si>
  <si>
    <t>Відеокамера вулична Hikvision DS-2CD2T43G0-I8 (4mm)</t>
  </si>
  <si>
    <t>Колодка електрична на 5 , шт</t>
  </si>
  <si>
    <t>Транспортні витрати</t>
  </si>
  <si>
    <t>Кронштейн для камери 1,5 м, шт</t>
  </si>
  <si>
    <t xml:space="preserve">Комутатор </t>
  </si>
  <si>
    <t>Бокс D-037, шт</t>
  </si>
  <si>
    <t>камери БГК</t>
  </si>
  <si>
    <t>Камера дит.майданчик</t>
  </si>
  <si>
    <t>Медіаконвектер, шт</t>
  </si>
  <si>
    <t>1. Звідки брати електрику- питання відкрите</t>
  </si>
  <si>
    <t>https://hikvision.org.ua/ua/node/1311</t>
  </si>
  <si>
    <t>https://www.youtube.com/watch?v=E8MPJY-OMBA</t>
  </si>
  <si>
    <t>Розроблення РП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</si>
</sst>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0" xfId="0" applyFont="1" applyAlignment="1">
      <alignment horizontal="center" vertical="center"/>
    </xf>
    <xf numFmtId="0" fontId="2" fillId="0" borderId="1" xfId="0" applyFont="1" applyBorder="1"/>
    <xf numFmtId="0" fontId="3" fillId="0" borderId="7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3" fontId="4" fillId="0" borderId="0" xfId="0" applyNumberFormat="1" applyFont="1"/>
    <xf numFmtId="2" fontId="4" fillId="0" borderId="0" xfId="0" applyNumberFormat="1" applyFont="1"/>
    <xf numFmtId="2" fontId="3" fillId="5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7" borderId="1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7" fillId="0" borderId="0" xfId="1"/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/>
    <xf numFmtId="0" fontId="4" fillId="0" borderId="2" xfId="0" applyFont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youtube.com/watch?v=E8MPJY-OMBA" TargetMode="External"/><Relationship Id="rId1" Type="http://schemas.openxmlformats.org/officeDocument/2006/relationships/hyperlink" Target="https://hikvision.org.ua/ua/node/1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66"/>
  <sheetViews>
    <sheetView tabSelected="1" topLeftCell="A25" zoomScaleNormal="100" workbookViewId="0">
      <selection activeCell="J41" sqref="J41"/>
    </sheetView>
  </sheetViews>
  <sheetFormatPr defaultRowHeight="15" x14ac:dyDescent="0.25"/>
  <cols>
    <col min="2" max="2" width="6.85546875" customWidth="1"/>
    <col min="3" max="3" width="44" customWidth="1"/>
    <col min="4" max="4" width="10.7109375" bestFit="1" customWidth="1"/>
    <col min="5" max="5" width="10.140625" customWidth="1"/>
    <col min="6" max="6" width="10.42578125" customWidth="1"/>
    <col min="7" max="7" width="10.5703125" customWidth="1"/>
    <col min="8" max="9" width="12.140625" customWidth="1"/>
    <col min="10" max="10" width="17" bestFit="1" customWidth="1"/>
    <col min="11" max="11" width="44.140625" customWidth="1"/>
    <col min="12" max="13" width="9.85546875" customWidth="1"/>
    <col min="14" max="14" width="10" customWidth="1"/>
  </cols>
  <sheetData>
    <row r="1" spans="2:17" ht="15.75" x14ac:dyDescent="0.25">
      <c r="B1" s="7"/>
      <c r="C1" s="7" t="s">
        <v>53</v>
      </c>
      <c r="D1" s="7"/>
      <c r="E1" s="7"/>
      <c r="F1" s="7"/>
      <c r="G1" s="7"/>
      <c r="H1" s="7"/>
      <c r="I1" s="7"/>
      <c r="J1" s="7"/>
      <c r="K1" s="7"/>
    </row>
    <row r="2" spans="2:17" ht="15.75" x14ac:dyDescent="0.25">
      <c r="B2" s="44" t="s">
        <v>7</v>
      </c>
      <c r="C2" s="45"/>
      <c r="D2" s="45"/>
      <c r="E2" s="45"/>
      <c r="F2" s="45"/>
      <c r="G2" s="45"/>
      <c r="H2" s="45"/>
      <c r="I2" s="45"/>
      <c r="J2" s="45"/>
      <c r="K2" s="45"/>
    </row>
    <row r="3" spans="2:17" ht="30" customHeight="1" x14ac:dyDescent="0.25">
      <c r="B3" s="51" t="s">
        <v>0</v>
      </c>
      <c r="C3" s="51" t="s">
        <v>1</v>
      </c>
      <c r="D3" s="42" t="s">
        <v>54</v>
      </c>
      <c r="E3" s="42"/>
      <c r="F3" s="42"/>
      <c r="G3" s="42"/>
      <c r="H3" s="47" t="s">
        <v>6</v>
      </c>
      <c r="I3" s="42" t="s">
        <v>4</v>
      </c>
      <c r="J3" s="42" t="s">
        <v>5</v>
      </c>
      <c r="K3" s="42" t="s">
        <v>3</v>
      </c>
    </row>
    <row r="4" spans="2:17" ht="48.75" customHeight="1" x14ac:dyDescent="0.25">
      <c r="B4" s="52"/>
      <c r="C4" s="52"/>
      <c r="D4" s="43"/>
      <c r="E4" s="43"/>
      <c r="F4" s="43"/>
      <c r="G4" s="43"/>
      <c r="H4" s="48"/>
      <c r="I4" s="46"/>
      <c r="J4" s="43"/>
      <c r="K4" s="49"/>
    </row>
    <row r="5" spans="2:17" ht="31.5" customHeight="1" x14ac:dyDescent="0.25">
      <c r="B5" s="8">
        <v>1</v>
      </c>
      <c r="C5" s="33" t="s">
        <v>47</v>
      </c>
      <c r="D5" s="8">
        <v>4</v>
      </c>
      <c r="E5" s="8"/>
      <c r="F5" s="8"/>
      <c r="G5" s="8"/>
      <c r="H5" s="38">
        <f t="shared" ref="H5:H28" si="0">SUM(D5:G5)</f>
        <v>4</v>
      </c>
      <c r="I5" s="8">
        <v>4200</v>
      </c>
      <c r="J5" s="8">
        <f>SUM(H5)*I5</f>
        <v>16800</v>
      </c>
      <c r="K5" s="40" t="s">
        <v>57</v>
      </c>
      <c r="L5" s="40" t="s">
        <v>58</v>
      </c>
      <c r="M5" s="6"/>
      <c r="N5" s="6"/>
      <c r="O5" s="6"/>
      <c r="P5" s="6"/>
      <c r="Q5" s="6"/>
    </row>
    <row r="6" spans="2:17" ht="15.75" customHeight="1" x14ac:dyDescent="0.25">
      <c r="B6" s="8">
        <v>2</v>
      </c>
      <c r="C6" s="33" t="s">
        <v>27</v>
      </c>
      <c r="D6" s="8">
        <v>200</v>
      </c>
      <c r="E6" s="8"/>
      <c r="F6" s="8"/>
      <c r="G6" s="8"/>
      <c r="H6" s="38">
        <f t="shared" si="0"/>
        <v>200</v>
      </c>
      <c r="I6" s="8">
        <v>12</v>
      </c>
      <c r="J6" s="8">
        <f t="shared" ref="J6:J28" si="1">SUM(H6)*I6</f>
        <v>2400</v>
      </c>
      <c r="K6" s="10"/>
      <c r="L6" s="6"/>
      <c r="M6" s="6"/>
      <c r="N6" s="6"/>
      <c r="O6" s="6"/>
      <c r="P6" s="6"/>
      <c r="Q6" s="6"/>
    </row>
    <row r="7" spans="2:17" ht="15.75" x14ac:dyDescent="0.25">
      <c r="B7" s="8">
        <v>3</v>
      </c>
      <c r="C7" s="33" t="s">
        <v>28</v>
      </c>
      <c r="D7" s="5">
        <v>1</v>
      </c>
      <c r="E7" s="8"/>
      <c r="F7" s="8"/>
      <c r="G7" s="8"/>
      <c r="H7" s="38">
        <f t="shared" si="0"/>
        <v>1</v>
      </c>
      <c r="I7" s="8">
        <v>25</v>
      </c>
      <c r="J7" s="8">
        <f t="shared" si="1"/>
        <v>25</v>
      </c>
      <c r="K7" s="10"/>
    </row>
    <row r="8" spans="2:17" ht="15.75" x14ac:dyDescent="0.25">
      <c r="B8" s="8">
        <v>4</v>
      </c>
      <c r="C8" s="33" t="s">
        <v>29</v>
      </c>
      <c r="D8" s="8">
        <v>9</v>
      </c>
      <c r="E8" s="8"/>
      <c r="F8" s="8"/>
      <c r="G8" s="8"/>
      <c r="H8" s="38">
        <f t="shared" si="0"/>
        <v>9</v>
      </c>
      <c r="I8" s="8">
        <v>50</v>
      </c>
      <c r="J8" s="8">
        <f t="shared" si="1"/>
        <v>450</v>
      </c>
      <c r="K8" s="10"/>
    </row>
    <row r="9" spans="2:17" ht="15.75" x14ac:dyDescent="0.25">
      <c r="B9" s="8">
        <v>5</v>
      </c>
      <c r="C9" s="33" t="s">
        <v>30</v>
      </c>
      <c r="D9" s="5">
        <v>4</v>
      </c>
      <c r="E9" s="8"/>
      <c r="F9" s="8"/>
      <c r="G9" s="8"/>
      <c r="H9" s="38">
        <f t="shared" si="0"/>
        <v>4</v>
      </c>
      <c r="I9" s="8">
        <v>40</v>
      </c>
      <c r="J9" s="8">
        <f t="shared" si="1"/>
        <v>160</v>
      </c>
      <c r="K9" s="10"/>
    </row>
    <row r="10" spans="2:17" ht="15.75" x14ac:dyDescent="0.25">
      <c r="B10" s="8">
        <v>6</v>
      </c>
      <c r="C10" s="34" t="s">
        <v>31</v>
      </c>
      <c r="D10" s="5">
        <v>250</v>
      </c>
      <c r="E10" s="8"/>
      <c r="F10" s="8"/>
      <c r="G10" s="8"/>
      <c r="H10" s="38">
        <f t="shared" si="0"/>
        <v>250</v>
      </c>
      <c r="I10" s="8">
        <v>4.2</v>
      </c>
      <c r="J10" s="8">
        <f t="shared" si="1"/>
        <v>1050</v>
      </c>
      <c r="K10" s="9"/>
    </row>
    <row r="11" spans="2:17" ht="15.75" x14ac:dyDescent="0.25">
      <c r="B11" s="8">
        <v>7</v>
      </c>
      <c r="C11" s="34" t="s">
        <v>52</v>
      </c>
      <c r="D11" s="5">
        <v>1</v>
      </c>
      <c r="E11" s="8"/>
      <c r="F11" s="8"/>
      <c r="G11" s="8"/>
      <c r="H11" s="38">
        <f t="shared" si="0"/>
        <v>1</v>
      </c>
      <c r="I11" s="8">
        <v>159</v>
      </c>
      <c r="J11" s="8">
        <f t="shared" si="1"/>
        <v>159</v>
      </c>
      <c r="K11" s="10"/>
    </row>
    <row r="12" spans="2:17" ht="15.75" x14ac:dyDescent="0.25">
      <c r="B12" s="8">
        <v>8</v>
      </c>
      <c r="C12" s="34" t="s">
        <v>32</v>
      </c>
      <c r="D12" s="5">
        <v>1</v>
      </c>
      <c r="E12" s="8"/>
      <c r="F12" s="8"/>
      <c r="G12" s="8"/>
      <c r="H12" s="38">
        <f t="shared" si="0"/>
        <v>1</v>
      </c>
      <c r="I12" s="8">
        <v>4</v>
      </c>
      <c r="J12" s="8">
        <f t="shared" si="1"/>
        <v>4</v>
      </c>
      <c r="K12" s="10"/>
    </row>
    <row r="13" spans="2:17" ht="15.75" x14ac:dyDescent="0.25">
      <c r="B13" s="8">
        <v>9</v>
      </c>
      <c r="C13" s="34" t="s">
        <v>33</v>
      </c>
      <c r="D13" s="5">
        <v>1</v>
      </c>
      <c r="E13" s="8"/>
      <c r="F13" s="8"/>
      <c r="G13" s="8"/>
      <c r="H13" s="38">
        <f t="shared" si="0"/>
        <v>1</v>
      </c>
      <c r="I13" s="8">
        <v>12</v>
      </c>
      <c r="J13" s="8">
        <f t="shared" si="1"/>
        <v>12</v>
      </c>
      <c r="K13" s="10"/>
    </row>
    <row r="14" spans="2:17" ht="15.75" x14ac:dyDescent="0.25">
      <c r="B14" s="8">
        <v>10</v>
      </c>
      <c r="C14" s="33" t="s">
        <v>34</v>
      </c>
      <c r="D14" s="5">
        <v>1</v>
      </c>
      <c r="E14" s="8"/>
      <c r="F14" s="8"/>
      <c r="G14" s="8"/>
      <c r="H14" s="38">
        <f t="shared" si="0"/>
        <v>1</v>
      </c>
      <c r="I14" s="8">
        <v>27.65</v>
      </c>
      <c r="J14" s="8">
        <f t="shared" si="1"/>
        <v>27.65</v>
      </c>
      <c r="K14" s="10"/>
    </row>
    <row r="15" spans="2:17" ht="15.75" x14ac:dyDescent="0.25">
      <c r="B15" s="8">
        <v>11</v>
      </c>
      <c r="C15" s="35" t="s">
        <v>55</v>
      </c>
      <c r="D15" s="8">
        <v>2</v>
      </c>
      <c r="E15" s="8"/>
      <c r="F15" s="8"/>
      <c r="G15" s="8"/>
      <c r="H15" s="38">
        <f t="shared" si="0"/>
        <v>2</v>
      </c>
      <c r="I15" s="8">
        <v>600</v>
      </c>
      <c r="J15" s="8">
        <f t="shared" si="1"/>
        <v>1200</v>
      </c>
      <c r="K15" s="9"/>
    </row>
    <row r="16" spans="2:17" ht="15.75" x14ac:dyDescent="0.25">
      <c r="B16" s="8">
        <v>12</v>
      </c>
      <c r="C16" s="35" t="s">
        <v>35</v>
      </c>
      <c r="D16" s="8">
        <v>8</v>
      </c>
      <c r="E16" s="8"/>
      <c r="F16" s="8"/>
      <c r="G16" s="8"/>
      <c r="H16" s="38">
        <f t="shared" si="0"/>
        <v>8</v>
      </c>
      <c r="I16" s="8">
        <v>12</v>
      </c>
      <c r="J16" s="8">
        <f t="shared" si="1"/>
        <v>96</v>
      </c>
      <c r="K16" s="10"/>
    </row>
    <row r="17" spans="2:11" ht="15.75" x14ac:dyDescent="0.25">
      <c r="B17" s="8">
        <v>13</v>
      </c>
      <c r="C17" s="36" t="s">
        <v>36</v>
      </c>
      <c r="D17" s="8">
        <v>12</v>
      </c>
      <c r="E17" s="8"/>
      <c r="F17" s="8"/>
      <c r="G17" s="8"/>
      <c r="H17" s="38">
        <f t="shared" si="0"/>
        <v>12</v>
      </c>
      <c r="I17" s="8">
        <v>25</v>
      </c>
      <c r="J17" s="8">
        <f t="shared" si="1"/>
        <v>300</v>
      </c>
      <c r="K17" s="10"/>
    </row>
    <row r="18" spans="2:11" ht="15.75" x14ac:dyDescent="0.25">
      <c r="B18" s="8">
        <v>14</v>
      </c>
      <c r="C18" s="36" t="s">
        <v>44</v>
      </c>
      <c r="D18" s="8">
        <v>1</v>
      </c>
      <c r="E18" s="8"/>
      <c r="F18" s="8"/>
      <c r="G18" s="8"/>
      <c r="H18" s="38">
        <f t="shared" si="0"/>
        <v>1</v>
      </c>
      <c r="I18" s="8">
        <v>90</v>
      </c>
      <c r="J18" s="8">
        <f t="shared" si="1"/>
        <v>90</v>
      </c>
      <c r="K18" s="10"/>
    </row>
    <row r="19" spans="2:11" ht="15.75" x14ac:dyDescent="0.25">
      <c r="B19" s="8">
        <v>15</v>
      </c>
      <c r="C19" s="36" t="s">
        <v>37</v>
      </c>
      <c r="D19" s="8">
        <v>1</v>
      </c>
      <c r="E19" s="8"/>
      <c r="F19" s="8"/>
      <c r="G19" s="8"/>
      <c r="H19" s="38">
        <f t="shared" si="0"/>
        <v>1</v>
      </c>
      <c r="I19" s="8">
        <v>35</v>
      </c>
      <c r="J19" s="8">
        <f t="shared" si="1"/>
        <v>35</v>
      </c>
      <c r="K19" s="10"/>
    </row>
    <row r="20" spans="2:11" ht="31.5" x14ac:dyDescent="0.25">
      <c r="B20" s="8">
        <v>16</v>
      </c>
      <c r="C20" s="37" t="s">
        <v>46</v>
      </c>
      <c r="D20" s="8">
        <v>1</v>
      </c>
      <c r="E20" s="8"/>
      <c r="F20" s="8"/>
      <c r="G20" s="8"/>
      <c r="H20" s="39">
        <f t="shared" si="0"/>
        <v>1</v>
      </c>
      <c r="I20" s="8">
        <v>1250</v>
      </c>
      <c r="J20" s="8">
        <f t="shared" si="1"/>
        <v>1250</v>
      </c>
      <c r="K20" s="10"/>
    </row>
    <row r="21" spans="2:11" ht="15.75" x14ac:dyDescent="0.25">
      <c r="B21" s="8">
        <v>17</v>
      </c>
      <c r="C21" s="36" t="s">
        <v>38</v>
      </c>
      <c r="D21" s="8">
        <v>1</v>
      </c>
      <c r="E21" s="8"/>
      <c r="F21" s="8"/>
      <c r="G21" s="8"/>
      <c r="H21" s="39">
        <f t="shared" si="0"/>
        <v>1</v>
      </c>
      <c r="I21" s="8">
        <v>13</v>
      </c>
      <c r="J21" s="8">
        <f t="shared" si="1"/>
        <v>13</v>
      </c>
      <c r="K21" s="10"/>
    </row>
    <row r="22" spans="2:11" ht="15.75" x14ac:dyDescent="0.25">
      <c r="B22" s="8">
        <v>18</v>
      </c>
      <c r="C22" s="36" t="s">
        <v>45</v>
      </c>
      <c r="D22" s="8">
        <v>4</v>
      </c>
      <c r="E22" s="8"/>
      <c r="F22" s="8"/>
      <c r="G22" s="8"/>
      <c r="H22" s="39">
        <f t="shared" si="0"/>
        <v>4</v>
      </c>
      <c r="I22" s="8">
        <v>425</v>
      </c>
      <c r="J22" s="8">
        <f t="shared" si="1"/>
        <v>1700</v>
      </c>
      <c r="K22" s="10"/>
    </row>
    <row r="23" spans="2:11" ht="15.75" x14ac:dyDescent="0.25">
      <c r="B23" s="8">
        <v>19</v>
      </c>
      <c r="C23" s="36" t="s">
        <v>51</v>
      </c>
      <c r="D23" s="8">
        <v>1</v>
      </c>
      <c r="E23" s="8"/>
      <c r="F23" s="8"/>
      <c r="G23" s="8"/>
      <c r="H23" s="39">
        <f t="shared" si="0"/>
        <v>1</v>
      </c>
      <c r="I23" s="8">
        <v>2700</v>
      </c>
      <c r="J23" s="8">
        <f t="shared" si="1"/>
        <v>2700</v>
      </c>
      <c r="K23" s="10"/>
    </row>
    <row r="24" spans="2:11" ht="15.75" x14ac:dyDescent="0.25">
      <c r="B24" s="8">
        <v>20</v>
      </c>
      <c r="C24" s="36" t="s">
        <v>48</v>
      </c>
      <c r="D24" s="8">
        <v>1</v>
      </c>
      <c r="E24" s="8"/>
      <c r="F24" s="8"/>
      <c r="G24" s="8"/>
      <c r="H24" s="39">
        <f t="shared" si="0"/>
        <v>1</v>
      </c>
      <c r="I24" s="8">
        <v>120</v>
      </c>
      <c r="J24" s="8">
        <f t="shared" si="1"/>
        <v>120</v>
      </c>
      <c r="K24" s="10"/>
    </row>
    <row r="25" spans="2:11" ht="15.75" x14ac:dyDescent="0.25">
      <c r="B25" s="8">
        <v>21</v>
      </c>
      <c r="C25" s="12" t="s">
        <v>39</v>
      </c>
      <c r="D25" s="8">
        <v>400</v>
      </c>
      <c r="E25" s="8"/>
      <c r="F25" s="8"/>
      <c r="G25" s="8"/>
      <c r="H25" s="39">
        <f t="shared" si="0"/>
        <v>400</v>
      </c>
      <c r="I25" s="8">
        <v>14</v>
      </c>
      <c r="J25" s="8">
        <f t="shared" si="1"/>
        <v>5600</v>
      </c>
      <c r="K25" s="10"/>
    </row>
    <row r="26" spans="2:11" ht="15.75" x14ac:dyDescent="0.25">
      <c r="B26" s="8">
        <v>22</v>
      </c>
      <c r="C26" s="12" t="s">
        <v>40</v>
      </c>
      <c r="D26" s="8">
        <v>2</v>
      </c>
      <c r="E26" s="8"/>
      <c r="F26" s="8"/>
      <c r="G26" s="8"/>
      <c r="H26" s="39">
        <f t="shared" si="0"/>
        <v>2</v>
      </c>
      <c r="I26" s="8">
        <v>80</v>
      </c>
      <c r="J26" s="8">
        <f t="shared" si="1"/>
        <v>160</v>
      </c>
      <c r="K26" s="10"/>
    </row>
    <row r="27" spans="2:11" ht="15.75" x14ac:dyDescent="0.25">
      <c r="B27" s="8">
        <v>23</v>
      </c>
      <c r="C27" s="12" t="s">
        <v>41</v>
      </c>
      <c r="D27" s="8">
        <v>3</v>
      </c>
      <c r="E27" s="8"/>
      <c r="F27" s="8"/>
      <c r="G27" s="8"/>
      <c r="H27" s="39">
        <f t="shared" si="0"/>
        <v>3</v>
      </c>
      <c r="I27" s="8">
        <v>40</v>
      </c>
      <c r="J27" s="8">
        <f t="shared" si="1"/>
        <v>120</v>
      </c>
      <c r="K27" s="10"/>
    </row>
    <row r="28" spans="2:11" ht="15.75" x14ac:dyDescent="0.25">
      <c r="B28" s="8">
        <v>24</v>
      </c>
      <c r="C28" s="12" t="s">
        <v>50</v>
      </c>
      <c r="D28" s="8">
        <v>4</v>
      </c>
      <c r="E28" s="8"/>
      <c r="F28" s="8"/>
      <c r="G28" s="8"/>
      <c r="H28" s="39">
        <f t="shared" si="0"/>
        <v>4</v>
      </c>
      <c r="I28" s="8">
        <v>450</v>
      </c>
      <c r="J28" s="8">
        <f t="shared" si="1"/>
        <v>1800</v>
      </c>
      <c r="K28" s="10"/>
    </row>
    <row r="29" spans="2:11" ht="15.75" x14ac:dyDescent="0.25">
      <c r="B29" s="8"/>
      <c r="C29" s="10" t="s">
        <v>2</v>
      </c>
      <c r="D29" s="8"/>
      <c r="E29" s="8"/>
      <c r="F29" s="8"/>
      <c r="G29" s="8"/>
      <c r="H29" s="13"/>
      <c r="I29" s="8"/>
      <c r="J29" s="14">
        <f>SUM(J5:J28)</f>
        <v>36271.65</v>
      </c>
      <c r="K29" s="15" t="s">
        <v>21</v>
      </c>
    </row>
    <row r="30" spans="2:11" ht="15.75" x14ac:dyDescent="0.25">
      <c r="B30" s="11"/>
      <c r="C30" s="7"/>
      <c r="D30" s="11"/>
      <c r="E30" s="11"/>
      <c r="F30" s="11"/>
      <c r="G30" s="11"/>
      <c r="H30" s="11"/>
      <c r="I30" s="8"/>
      <c r="J30" s="8">
        <f>J31-J29</f>
        <v>7254.3300000000017</v>
      </c>
      <c r="K30" s="10" t="s">
        <v>8</v>
      </c>
    </row>
    <row r="31" spans="2:11" ht="15.75" x14ac:dyDescent="0.25">
      <c r="B31" s="11"/>
      <c r="C31" s="7"/>
      <c r="D31" s="11"/>
      <c r="E31" s="11"/>
      <c r="F31" s="11"/>
      <c r="G31" s="11"/>
      <c r="H31" s="11"/>
      <c r="I31" s="8"/>
      <c r="J31" s="16">
        <f>J29*1.2</f>
        <v>43525.98</v>
      </c>
      <c r="K31" s="17" t="s">
        <v>20</v>
      </c>
    </row>
    <row r="32" spans="2:11" ht="15.75" x14ac:dyDescent="0.25">
      <c r="B32" s="11"/>
      <c r="C32" s="4" t="s">
        <v>18</v>
      </c>
      <c r="D32" s="11"/>
      <c r="E32" s="11"/>
      <c r="F32" s="11"/>
      <c r="G32" s="11"/>
      <c r="H32" s="11"/>
      <c r="I32" s="11"/>
      <c r="J32" s="11"/>
      <c r="K32" s="7"/>
    </row>
    <row r="33" spans="2:11" ht="47.25" x14ac:dyDescent="0.25">
      <c r="B33" s="18" t="s">
        <v>10</v>
      </c>
      <c r="C33" s="18" t="s">
        <v>11</v>
      </c>
      <c r="D33" s="18" t="s">
        <v>12</v>
      </c>
      <c r="E33" s="19" t="s">
        <v>26</v>
      </c>
      <c r="F33" s="18" t="s">
        <v>13</v>
      </c>
      <c r="G33" s="18" t="s">
        <v>14</v>
      </c>
      <c r="H33" s="11"/>
      <c r="I33" s="11"/>
      <c r="J33" s="11"/>
      <c r="K33" s="7"/>
    </row>
    <row r="34" spans="2:11" ht="31.5" x14ac:dyDescent="0.25">
      <c r="B34" s="20" t="s">
        <v>42</v>
      </c>
      <c r="C34" s="21" t="s">
        <v>43</v>
      </c>
      <c r="D34" s="22" t="s">
        <v>24</v>
      </c>
      <c r="E34" s="23">
        <v>16</v>
      </c>
      <c r="F34" s="8">
        <v>450</v>
      </c>
      <c r="G34" s="8">
        <f t="shared" ref="G34:G37" si="2">E34*F34</f>
        <v>7200</v>
      </c>
      <c r="H34" s="11"/>
      <c r="I34" s="11"/>
      <c r="J34" s="11"/>
      <c r="K34" s="7"/>
    </row>
    <row r="35" spans="2:11" ht="14.25" customHeight="1" x14ac:dyDescent="0.25">
      <c r="B35" s="20" t="s">
        <v>15</v>
      </c>
      <c r="C35" s="24" t="s">
        <v>16</v>
      </c>
      <c r="D35" s="22" t="s">
        <v>25</v>
      </c>
      <c r="E35" s="23">
        <v>750</v>
      </c>
      <c r="F35" s="8">
        <v>1</v>
      </c>
      <c r="G35" s="8">
        <f t="shared" si="2"/>
        <v>750</v>
      </c>
      <c r="H35" s="11"/>
      <c r="I35" s="11"/>
      <c r="J35" s="11"/>
      <c r="K35" s="7"/>
    </row>
    <row r="36" spans="2:11" ht="14.25" customHeight="1" x14ac:dyDescent="0.25">
      <c r="B36" s="20" t="s">
        <v>22</v>
      </c>
      <c r="C36" s="24" t="s">
        <v>23</v>
      </c>
      <c r="D36" s="22" t="s">
        <v>25</v>
      </c>
      <c r="E36" s="23">
        <v>720</v>
      </c>
      <c r="F36" s="8">
        <v>4</v>
      </c>
      <c r="G36" s="8">
        <f t="shared" si="2"/>
        <v>2880</v>
      </c>
      <c r="H36" s="11"/>
      <c r="I36" s="11"/>
      <c r="J36" s="11"/>
      <c r="K36" s="7"/>
    </row>
    <row r="37" spans="2:11" ht="14.25" customHeight="1" x14ac:dyDescent="0.25">
      <c r="B37" s="20"/>
      <c r="C37" s="24" t="s">
        <v>59</v>
      </c>
      <c r="D37" s="22" t="s">
        <v>25</v>
      </c>
      <c r="E37" s="23">
        <v>4000</v>
      </c>
      <c r="F37" s="8">
        <v>1</v>
      </c>
      <c r="G37" s="8">
        <f t="shared" si="2"/>
        <v>4000</v>
      </c>
      <c r="H37" s="41"/>
      <c r="I37" s="41"/>
      <c r="J37" s="41"/>
      <c r="K37" s="7"/>
    </row>
    <row r="38" spans="2:11" ht="14.25" customHeight="1" x14ac:dyDescent="0.25">
      <c r="B38" s="20"/>
      <c r="C38" s="24" t="s">
        <v>49</v>
      </c>
      <c r="D38" s="22"/>
      <c r="E38" s="23"/>
      <c r="F38" s="8"/>
      <c r="G38" s="8">
        <v>400</v>
      </c>
      <c r="H38" s="29"/>
      <c r="I38" s="29"/>
      <c r="J38" s="29"/>
      <c r="K38" s="7"/>
    </row>
    <row r="39" spans="2:11" ht="15" customHeight="1" x14ac:dyDescent="0.25">
      <c r="B39" s="8"/>
      <c r="C39" s="10"/>
      <c r="D39" s="8"/>
      <c r="E39" s="8"/>
      <c r="F39" s="8"/>
      <c r="G39" s="30">
        <f>SUM(G34:G38)</f>
        <v>15230</v>
      </c>
      <c r="H39" s="31" t="s">
        <v>9</v>
      </c>
      <c r="I39" s="11"/>
      <c r="J39" s="11"/>
      <c r="K39" s="11"/>
    </row>
    <row r="40" spans="2:11" ht="15.75" x14ac:dyDescent="0.25">
      <c r="B40" s="11"/>
      <c r="C40" s="7"/>
      <c r="D40" s="11"/>
      <c r="E40" s="11"/>
      <c r="F40" s="11"/>
      <c r="G40" s="11"/>
      <c r="H40" s="11"/>
      <c r="I40" s="11"/>
      <c r="J40" s="11"/>
      <c r="K40" s="11"/>
    </row>
    <row r="41" spans="2:11" ht="15.75" x14ac:dyDescent="0.25">
      <c r="B41" s="8"/>
      <c r="C41" s="18" t="s">
        <v>17</v>
      </c>
      <c r="D41" s="8"/>
      <c r="E41" s="11"/>
      <c r="F41" s="11"/>
      <c r="G41" s="11"/>
      <c r="H41" s="11"/>
      <c r="I41" s="11"/>
      <c r="J41" s="11"/>
      <c r="K41" s="11"/>
    </row>
    <row r="42" spans="2:11" ht="15.75" x14ac:dyDescent="0.25">
      <c r="B42" s="8">
        <v>1</v>
      </c>
      <c r="C42" s="21" t="s">
        <v>19</v>
      </c>
      <c r="D42" s="28">
        <f>J31</f>
        <v>43525.98</v>
      </c>
      <c r="E42" s="11"/>
      <c r="F42" s="11"/>
      <c r="G42" s="11"/>
      <c r="H42" s="11"/>
      <c r="I42" s="11"/>
      <c r="J42" s="11"/>
      <c r="K42" s="11"/>
    </row>
    <row r="43" spans="2:11" ht="15" customHeight="1" x14ac:dyDescent="0.25">
      <c r="B43" s="8">
        <v>2</v>
      </c>
      <c r="C43" s="21" t="s">
        <v>18</v>
      </c>
      <c r="D43" s="32">
        <f>G39*1</f>
        <v>15230</v>
      </c>
      <c r="E43" s="11"/>
      <c r="F43" s="11"/>
      <c r="G43" s="11"/>
      <c r="H43" s="11"/>
      <c r="I43" s="11"/>
      <c r="J43" s="11"/>
      <c r="K43" s="11"/>
    </row>
    <row r="44" spans="2:11" ht="15.75" x14ac:dyDescent="0.25">
      <c r="B44" s="8"/>
      <c r="C44" s="9"/>
      <c r="D44" s="27">
        <f>SUM(D42:D43)</f>
        <v>58755.98</v>
      </c>
      <c r="E44" s="53" t="s">
        <v>9</v>
      </c>
      <c r="F44" s="54"/>
      <c r="G44" s="11"/>
      <c r="H44" s="11"/>
      <c r="I44" s="11"/>
      <c r="J44" s="11"/>
      <c r="K44" s="11"/>
    </row>
    <row r="45" spans="2:11" ht="15.75" x14ac:dyDescent="0.25">
      <c r="B45" s="11"/>
      <c r="C45" s="7"/>
      <c r="D45" s="26"/>
      <c r="E45" s="11"/>
      <c r="F45" s="11"/>
      <c r="G45" s="11"/>
      <c r="H45" s="11"/>
      <c r="I45" s="11"/>
      <c r="J45" s="11"/>
      <c r="K45" s="11"/>
    </row>
    <row r="46" spans="2:11" ht="15.75" x14ac:dyDescent="0.25">
      <c r="B46" s="11"/>
      <c r="C46" s="7"/>
      <c r="D46" s="25"/>
      <c r="E46" s="11"/>
      <c r="F46" s="11"/>
      <c r="G46" s="11"/>
      <c r="H46" s="11"/>
      <c r="I46" s="11"/>
      <c r="J46" s="11"/>
      <c r="K46" s="11"/>
    </row>
    <row r="47" spans="2:11" ht="15.75" x14ac:dyDescent="0.25">
      <c r="B47" s="11"/>
      <c r="C47" s="7" t="s">
        <v>3</v>
      </c>
      <c r="D47" s="25"/>
      <c r="E47" s="11"/>
      <c r="F47" s="11"/>
      <c r="G47" s="11"/>
      <c r="H47" s="11"/>
      <c r="I47" s="11"/>
      <c r="J47" s="11"/>
      <c r="K47" s="11"/>
    </row>
    <row r="48" spans="2:11" x14ac:dyDescent="0.25">
      <c r="B48" s="1"/>
      <c r="C48" t="s">
        <v>56</v>
      </c>
      <c r="E48" s="1"/>
      <c r="F48" s="1"/>
      <c r="G48" s="1"/>
      <c r="H48" s="1"/>
      <c r="I48" s="1"/>
      <c r="J48" s="1"/>
      <c r="K48" s="1"/>
    </row>
    <row r="49" spans="2:11" x14ac:dyDescent="0.25">
      <c r="B49" s="1"/>
      <c r="E49" s="1"/>
      <c r="F49" s="1"/>
      <c r="G49" s="1"/>
      <c r="H49" s="1"/>
      <c r="I49" s="1"/>
      <c r="J49" s="1"/>
      <c r="K49" s="1"/>
    </row>
    <row r="50" spans="2:11" x14ac:dyDescent="0.25">
      <c r="B50" s="1"/>
      <c r="E50" s="1"/>
      <c r="F50" s="1"/>
      <c r="G50" s="1"/>
      <c r="H50" s="1"/>
      <c r="I50" s="1"/>
      <c r="J50" s="1"/>
      <c r="K50" s="1"/>
    </row>
    <row r="51" spans="2:11" x14ac:dyDescent="0.25">
      <c r="B51" s="1"/>
      <c r="E51" s="1"/>
      <c r="F51" s="1"/>
      <c r="G51" s="1"/>
      <c r="H51" s="1"/>
      <c r="I51" s="1"/>
      <c r="J51" s="1"/>
      <c r="K51" s="1"/>
    </row>
    <row r="52" spans="2:11" x14ac:dyDescent="0.25">
      <c r="C52" s="50"/>
      <c r="D52" s="50"/>
      <c r="E52" s="50"/>
      <c r="F52" s="50"/>
      <c r="G52" s="1"/>
      <c r="H52" s="1"/>
      <c r="I52" s="1"/>
      <c r="J52" s="1"/>
      <c r="K52" s="1"/>
    </row>
    <row r="56" spans="2:11" ht="15.75" x14ac:dyDescent="0.25">
      <c r="B56" s="1"/>
      <c r="C56" s="2"/>
      <c r="D56" s="2"/>
      <c r="E56" s="1"/>
      <c r="F56" s="1"/>
      <c r="G56" s="1"/>
      <c r="H56" s="1"/>
      <c r="I56" s="1"/>
      <c r="J56" s="1"/>
      <c r="K56" s="1"/>
    </row>
    <row r="57" spans="2:11" ht="15.75" x14ac:dyDescent="0.25">
      <c r="B57" s="1"/>
      <c r="C57" s="2"/>
      <c r="D57" s="2"/>
      <c r="E57" s="1"/>
      <c r="F57" s="1"/>
      <c r="G57" s="1"/>
      <c r="H57" s="1"/>
      <c r="I57" s="1"/>
      <c r="J57" s="1"/>
      <c r="K57" s="1"/>
    </row>
    <row r="58" spans="2:11" x14ac:dyDescent="0.25">
      <c r="B58" s="1"/>
      <c r="C58" s="3"/>
      <c r="D58" s="3"/>
      <c r="F58" s="1"/>
      <c r="G58" s="1"/>
      <c r="H58" s="1"/>
      <c r="I58" s="1"/>
      <c r="J58" s="1"/>
      <c r="K58" s="1"/>
    </row>
    <row r="59" spans="2:11" x14ac:dyDescent="0.25">
      <c r="B59" s="1"/>
      <c r="E59" s="1"/>
      <c r="F59" s="1"/>
      <c r="H59" s="1"/>
      <c r="I59" s="1"/>
      <c r="J59" s="1"/>
      <c r="K59" s="1"/>
    </row>
    <row r="60" spans="2:11" x14ac:dyDescent="0.25">
      <c r="B60" s="1"/>
      <c r="E60" s="1"/>
      <c r="F60" s="1"/>
      <c r="G60" s="1"/>
      <c r="H60" s="1"/>
      <c r="I60" s="1"/>
      <c r="J60" s="1"/>
      <c r="K60" s="1"/>
    </row>
    <row r="61" spans="2:11" x14ac:dyDescent="0.25">
      <c r="B61" s="1"/>
      <c r="E61" s="1"/>
      <c r="F61" s="1"/>
      <c r="G61" s="1"/>
      <c r="H61" s="1"/>
      <c r="I61" s="1"/>
      <c r="J61" s="1"/>
      <c r="K61" s="1"/>
    </row>
    <row r="62" spans="2:11" x14ac:dyDescent="0.25">
      <c r="B62" s="1"/>
      <c r="E62" s="1"/>
      <c r="F62" s="1"/>
      <c r="G62" s="1"/>
      <c r="H62" s="1"/>
      <c r="I62" s="1"/>
      <c r="J62" s="1"/>
      <c r="K62" s="1"/>
    </row>
    <row r="63" spans="2:11" x14ac:dyDescent="0.25">
      <c r="B63" s="1"/>
      <c r="E63" s="1"/>
      <c r="F63" s="1"/>
      <c r="G63" s="1"/>
      <c r="H63" s="1"/>
      <c r="I63" s="1"/>
      <c r="J63" s="1"/>
      <c r="K63" s="1"/>
    </row>
    <row r="64" spans="2:11" x14ac:dyDescent="0.25">
      <c r="B64" s="1"/>
      <c r="E64" s="1"/>
      <c r="F64" s="1"/>
      <c r="G64" s="1"/>
      <c r="H64" s="1"/>
      <c r="I64" s="1"/>
      <c r="J64" s="1"/>
      <c r="K64" s="1"/>
    </row>
    <row r="65" spans="2:11" x14ac:dyDescent="0.25">
      <c r="B65" s="1"/>
      <c r="E65" s="1"/>
      <c r="F65" s="1"/>
      <c r="G65" s="1"/>
      <c r="H65" s="1"/>
      <c r="I65" s="1"/>
      <c r="J65" s="1"/>
      <c r="K65" s="1"/>
    </row>
    <row r="66" spans="2:11" x14ac:dyDescent="0.25">
      <c r="C66" s="50"/>
      <c r="D66" s="50"/>
      <c r="E66" s="50"/>
      <c r="F66" s="50"/>
      <c r="G66" s="1"/>
      <c r="H66" s="1"/>
      <c r="I66" s="1"/>
      <c r="J66" s="1"/>
      <c r="K66" s="1"/>
    </row>
  </sheetData>
  <mergeCells count="14">
    <mergeCell ref="C66:F66"/>
    <mergeCell ref="B3:B4"/>
    <mergeCell ref="C3:C4"/>
    <mergeCell ref="E3:E4"/>
    <mergeCell ref="F3:F4"/>
    <mergeCell ref="D3:D4"/>
    <mergeCell ref="E44:F44"/>
    <mergeCell ref="C52:F52"/>
    <mergeCell ref="G3:G4"/>
    <mergeCell ref="B2:K2"/>
    <mergeCell ref="I3:I4"/>
    <mergeCell ref="H3:H4"/>
    <mergeCell ref="J3:J4"/>
    <mergeCell ref="K3:K4"/>
  </mergeCells>
  <hyperlinks>
    <hyperlink ref="K5" r:id="rId1"/>
    <hyperlink ref="L5" r:id="rId2"/>
  </hyperlinks>
  <pageMargins left="0.7" right="0.7" top="0.75" bottom="0.75" header="0.3" footer="0.3"/>
  <pageSetup paperSize="9" scale="53" fitToWidth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ціна</vt:lpstr>
      <vt:lpstr>ціна!Область_печати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Владимир</cp:lastModifiedBy>
  <cp:lastPrinted>2019-03-26T13:57:58Z</cp:lastPrinted>
  <dcterms:created xsi:type="dcterms:W3CDTF">2018-03-15T10:59:22Z</dcterms:created>
  <dcterms:modified xsi:type="dcterms:W3CDTF">2019-05-17T14:01:09Z</dcterms:modified>
</cp:coreProperties>
</file>